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/>
  </bookViews>
  <sheets>
    <sheet name="Sheet1" sheetId="1" r:id="rId1"/>
  </sheets>
  <definedNames>
    <definedName name="_xlnm.Print_Area" localSheetId="0">Sheet1!$A$1:$AM$233</definedName>
  </definedNames>
  <calcPr calcId="124519"/>
</workbook>
</file>

<file path=xl/calcChain.xml><?xml version="1.0" encoding="utf-8"?>
<calcChain xmlns="http://schemas.openxmlformats.org/spreadsheetml/2006/main">
  <c r="R206" i="1"/>
  <c r="N204"/>
  <c r="N195"/>
  <c r="R195" s="1"/>
  <c r="R201"/>
  <c r="N161"/>
  <c r="N120"/>
  <c r="R127"/>
  <c r="N85"/>
  <c r="R91"/>
  <c r="N9"/>
  <c r="N64"/>
  <c r="N73"/>
  <c r="P155"/>
  <c r="N155"/>
  <c r="P120"/>
  <c r="N130"/>
  <c r="N112"/>
  <c r="N106"/>
  <c r="N51"/>
  <c r="N24"/>
  <c r="N94"/>
  <c r="R103"/>
  <c r="R120" l="1"/>
  <c r="Q161"/>
  <c r="P161"/>
  <c r="R161" s="1"/>
  <c r="R118"/>
  <c r="R209"/>
  <c r="Q204"/>
  <c r="P204"/>
  <c r="O204"/>
  <c r="Q85"/>
  <c r="P85"/>
  <c r="R85" s="1"/>
  <c r="Q24"/>
  <c r="P24"/>
  <c r="R24" s="1"/>
  <c r="R48"/>
  <c r="R45"/>
  <c r="P9"/>
  <c r="P51"/>
  <c r="R51" s="1"/>
  <c r="P217"/>
  <c r="N217"/>
  <c r="Q217"/>
  <c r="O217"/>
  <c r="R208"/>
  <c r="P130"/>
  <c r="P73"/>
  <c r="R73" s="1"/>
  <c r="R191"/>
  <c r="R184"/>
  <c r="R176"/>
  <c r="R138"/>
  <c r="R81"/>
  <c r="O85"/>
  <c r="R58"/>
  <c r="R42"/>
  <c r="R21"/>
  <c r="R15"/>
  <c r="R18"/>
  <c r="R36"/>
  <c r="R215"/>
  <c r="R214"/>
  <c r="R218"/>
  <c r="Q94"/>
  <c r="P94"/>
  <c r="R100"/>
  <c r="R189"/>
  <c r="R149"/>
  <c r="R219" l="1"/>
  <c r="R217" s="1"/>
  <c r="R216" l="1"/>
  <c r="N220" l="1"/>
  <c r="P106"/>
  <c r="R181"/>
  <c r="R164"/>
  <c r="O161"/>
  <c r="R173"/>
  <c r="O130" l="1"/>
  <c r="Q130"/>
  <c r="O73"/>
  <c r="Q73"/>
  <c r="O24"/>
  <c r="O51"/>
  <c r="Q51"/>
  <c r="Q64"/>
  <c r="O64"/>
  <c r="P64"/>
  <c r="P220" s="1"/>
  <c r="R9"/>
  <c r="R187"/>
  <c r="R88"/>
  <c r="R79"/>
  <c r="R130" l="1"/>
  <c r="R213"/>
  <c r="R210"/>
  <c r="R207"/>
  <c r="R205"/>
  <c r="R198"/>
  <c r="R168"/>
  <c r="O155"/>
  <c r="Q155"/>
  <c r="R158"/>
  <c r="R155" s="1"/>
  <c r="R146"/>
  <c r="R141"/>
  <c r="R135"/>
  <c r="R123"/>
  <c r="R115"/>
  <c r="R112" s="1"/>
  <c r="O106"/>
  <c r="Q106"/>
  <c r="R109"/>
  <c r="R106" s="1"/>
  <c r="R97"/>
  <c r="R94" s="1"/>
  <c r="R76"/>
  <c r="R70"/>
  <c r="R67"/>
  <c r="R55"/>
  <c r="R33"/>
  <c r="R30"/>
  <c r="R27"/>
  <c r="O9"/>
  <c r="Q9"/>
  <c r="R12"/>
  <c r="O195"/>
  <c r="Q195"/>
  <c r="O120"/>
  <c r="Q120"/>
  <c r="O112"/>
  <c r="Q112"/>
  <c r="O94"/>
  <c r="R204" l="1"/>
  <c r="Q220"/>
  <c r="O220"/>
  <c r="R64"/>
  <c r="R220" l="1"/>
</calcChain>
</file>

<file path=xl/comments1.xml><?xml version="1.0" encoding="utf-8"?>
<comments xmlns="http://schemas.openxmlformats.org/spreadsheetml/2006/main">
  <authors>
    <author>bogdan</author>
  </authors>
  <commentList>
    <comment ref="H16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  <comment ref="I16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  <comment ref="K16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  <comment ref="M163" authorId="0">
      <text>
        <r>
          <rPr>
            <b/>
            <sz val="9"/>
            <color indexed="81"/>
            <rFont val="Tahoma"/>
            <family val="2"/>
          </rPr>
          <t>bogdan:</t>
        </r>
        <r>
          <rPr>
            <sz val="9"/>
            <color indexed="81"/>
            <rFont val="Tahoma"/>
            <family val="2"/>
          </rPr>
          <t xml:space="preserve">
библиотека</t>
        </r>
      </text>
    </comment>
  </commentList>
</comments>
</file>

<file path=xl/sharedStrings.xml><?xml version="1.0" encoding="utf-8"?>
<sst xmlns="http://schemas.openxmlformats.org/spreadsheetml/2006/main" count="470" uniqueCount="342">
  <si>
    <t>1101</t>
  </si>
  <si>
    <t>0002</t>
  </si>
  <si>
    <t>0601</t>
  </si>
  <si>
    <t>0008</t>
  </si>
  <si>
    <t>1501</t>
  </si>
  <si>
    <t>0005</t>
  </si>
  <si>
    <t>1502</t>
  </si>
  <si>
    <t>0001</t>
  </si>
  <si>
    <t>0101</t>
  </si>
  <si>
    <t>0401</t>
  </si>
  <si>
    <t>0701</t>
  </si>
  <si>
    <t>2001</t>
  </si>
  <si>
    <t>2002</t>
  </si>
  <si>
    <t>2003</t>
  </si>
  <si>
    <t>0901</t>
  </si>
  <si>
    <t>1801</t>
  </si>
  <si>
    <t>1201</t>
  </si>
  <si>
    <t>1301</t>
  </si>
  <si>
    <t>0602</t>
  </si>
  <si>
    <t>0003</t>
  </si>
  <si>
    <t>41/290</t>
  </si>
  <si>
    <t>ИНА - Број уређених објеката</t>
  </si>
  <si>
    <t>ИНА -Укупан број замена светиљки након пуцања лампи (на годишњој бази)</t>
  </si>
  <si>
    <t>ЦИА -Маскимална могућа покривеност насеља и територије услугама одржавања чистоће јавних површина</t>
  </si>
  <si>
    <t>Шифра</t>
  </si>
  <si>
    <t>Вредност</t>
  </si>
  <si>
    <t>у базној</t>
  </si>
  <si>
    <t>години</t>
  </si>
  <si>
    <t>Циљана</t>
  </si>
  <si>
    <t>вредност</t>
  </si>
  <si>
    <t>Средства</t>
  </si>
  <si>
    <t>из буџета</t>
  </si>
  <si>
    <t>Сопствени</t>
  </si>
  <si>
    <t>и други</t>
  </si>
  <si>
    <t>приходи</t>
  </si>
  <si>
    <t>Укупна</t>
  </si>
  <si>
    <t>средства</t>
  </si>
  <si>
    <t>2-КОМУНАЛНА ДЕЛАТНОСТ</t>
  </si>
  <si>
    <t>3-ЛОКАЛНИ ЕКОНОМСКИ РАЗВОЈ</t>
  </si>
  <si>
    <t xml:space="preserve">ИНП -Број евидентираних незапослених лица на евиденцији НСЗ (разврстаних по полу и старости)
lica na evidenciji NSZ </t>
  </si>
  <si>
    <t>660 (300 Ж)</t>
  </si>
  <si>
    <t>640 (290 Ж)</t>
  </si>
  <si>
    <t>630 (280 Ж)</t>
  </si>
  <si>
    <t>15 (5ж)</t>
  </si>
  <si>
    <t>4-РАЗВОЈ ТУРИЗМА</t>
  </si>
  <si>
    <t>ПА 0002 - ТУРИСТИЧКА ПРОМОЦИЈА</t>
  </si>
  <si>
    <t>ИНП - Број догађаја који промовишу туристичку понуду града/општине у земљи на којима учествује ТО града/општине</t>
  </si>
  <si>
    <t>5-РАЗВОЈ ПОЉОПРИВРЕДЕ</t>
  </si>
  <si>
    <t>ЦИП - ЦИЉ ПРОГРАМА</t>
  </si>
  <si>
    <r>
      <t xml:space="preserve">ИНП - </t>
    </r>
    <r>
      <rPr>
        <i/>
        <sz val="10"/>
        <color indexed="8"/>
        <rFont val="Times New Roman"/>
        <family val="1"/>
      </rPr>
      <t>ИНДИКАТОР ПРОГРАМА</t>
    </r>
  </si>
  <si>
    <r>
      <t xml:space="preserve">ПА - </t>
    </r>
    <r>
      <rPr>
        <i/>
        <sz val="10"/>
        <color indexed="8"/>
        <rFont val="Times New Roman"/>
        <family val="1"/>
      </rPr>
      <t>ПРОГРАМСКА АКТИВНОСТ</t>
    </r>
  </si>
  <si>
    <r>
      <t xml:space="preserve">ЦИА - </t>
    </r>
    <r>
      <rPr>
        <i/>
        <sz val="10"/>
        <color indexed="8"/>
        <rFont val="Times New Roman"/>
        <family val="1"/>
      </rPr>
      <t>ЦИЉ ПРОГРАМСКЕ АКТИВНОСТИ</t>
    </r>
  </si>
  <si>
    <r>
      <t xml:space="preserve">ИНА - </t>
    </r>
    <r>
      <rPr>
        <i/>
        <sz val="10"/>
        <color indexed="8"/>
        <rFont val="Times New Roman"/>
        <family val="1"/>
      </rPr>
      <t>ИНДИКАТОР ПРОГРАМСКЕ АКТИВНОСТИ</t>
    </r>
  </si>
  <si>
    <r>
      <t xml:space="preserve">ЦИПР - </t>
    </r>
    <r>
      <rPr>
        <i/>
        <sz val="10"/>
        <color indexed="8"/>
        <rFont val="Times New Roman"/>
        <family val="1"/>
      </rPr>
      <t>ЦИЉ ПРОЈЕКТА</t>
    </r>
  </si>
  <si>
    <r>
      <t xml:space="preserve">ИНПР - </t>
    </r>
    <r>
      <rPr>
        <i/>
        <sz val="10"/>
        <color indexed="8"/>
        <rFont val="Times New Roman"/>
        <family val="1"/>
      </rPr>
      <t>ИНДИКАТОР ПРОЈЕКТА</t>
    </r>
  </si>
  <si>
    <t>УКУПНО</t>
  </si>
  <si>
    <t>6-ЗАШТИТА ЖИВОТНЕ СРЕДИНЕ</t>
  </si>
  <si>
    <t>7-ПУТНА ИНФРАСТРУКТУРА</t>
  </si>
  <si>
    <t>8-ПРЕДШКОЛСКО ОБРАЗОВАЊЕ</t>
  </si>
  <si>
    <t>9-ОСНОВНО ОБРАЗОВАЊЕ</t>
  </si>
  <si>
    <t>10-СРЕДЊЕ ОБРАЗОВАЊЕ</t>
  </si>
  <si>
    <t>11-СОЦИЈАЛНА И ДЕЧЈА ЗАШТИТА</t>
  </si>
  <si>
    <t>12-ПРИМАРНА ЗДРАВСТВЕНА ЗАШТИТА</t>
  </si>
  <si>
    <t>13-РАЗВОЈ КУЛТУРЕ</t>
  </si>
  <si>
    <t>14-РАЗВОЈ СПОРТА И ОМЛАДИНЕ</t>
  </si>
  <si>
    <t>РЕКАПИТУЛАЦИЈА ПРОГРАМСКОГ БУЏЕТА</t>
  </si>
  <si>
    <t xml:space="preserve">ЦИА - Стварање услова за развој и унапређење пољопривредне производње на територији града/општине
</t>
  </si>
  <si>
    <t>ЦИА- Испуњење обавеза у складу са законима у домену постојања стратешких и оперативних планова као и мера заштите</t>
  </si>
  <si>
    <t>ЦИП -Развијеност инфраструктуре у контексту доприноса социо економском развоју</t>
  </si>
  <si>
    <t xml:space="preserve">ИНП - Дужина изграђених саобраћајница које су у надлежности града/општине (у км) </t>
  </si>
  <si>
    <t xml:space="preserve">ЦИА - Одржавање квалитета путне мреже кроз реконструкцију и  редовно одржавање асфалтног покривача
</t>
  </si>
  <si>
    <t>ИНА - Број километара санираних и/или реконструисаних путева</t>
  </si>
  <si>
    <t>ПА 0001 - ФУНКЦИОНИСАЊЕ ПРЕДШКОЛСКИХ УСТАНОВА</t>
  </si>
  <si>
    <t xml:space="preserve">ПА 0001 - ФУНКЦИОНИСАЊЕ СРЕДЊИХ ШКОЛА
</t>
  </si>
  <si>
    <t>ЦИА - Обезбеђени прописани услови за васпитно-образовни рад у средњим школама и безбедно одвијање наставе</t>
  </si>
  <si>
    <t xml:space="preserve">ЦИА - Социјално деловање - олакшавање људске патње пружањем неопходне ургентне помоћи лицима у невољи, развијањем солидарности међу људима, организовањем различитих облика помоћи
</t>
  </si>
  <si>
    <t xml:space="preserve">ИНП - Број акција на прикупљању различитих  врста  помоћи </t>
  </si>
  <si>
    <t xml:space="preserve">ЦИП - Унапређење безбедности и квалитета здравствене заштите
</t>
  </si>
  <si>
    <t>ПA 0001 - ФУНКЦИОНИСАЊЕ УСТАНОВА ПРИМАРНЕ ЗДРАВСТВЕНЕ ЗАШТИТЕ</t>
  </si>
  <si>
    <t>ИНП-Број спортских организација преко којих се остварује јавни интерес у области спорта</t>
  </si>
  <si>
    <t>ПА 0002 - МЕСНЕ ЗАЈЕДНИЦЕ</t>
  </si>
  <si>
    <t>ПА 0004 - ОПШТИНСКО ЈАВНО ПРАВОБРАНИЛАШТВО</t>
  </si>
  <si>
    <t>ПА 0001 - ФУНКЦИОНИСАЊЕ ОСНОВНИХ ШКОЛА</t>
  </si>
  <si>
    <t xml:space="preserve">ЦИА - Обезбеђени прописани услови за васпитно-образовни рад са децом у основним школама 
</t>
  </si>
  <si>
    <t>ПA 0001 -ФУНКЦИОНИСАЊЕ УСТАНОВА КУЛТУРЕ</t>
  </si>
  <si>
    <t>600/15516</t>
  </si>
  <si>
    <t>ПРОГРАМ/
ПРОГРАМСКА АКТИВНОСТ/
ПРОЈЕКАТ</t>
  </si>
  <si>
    <t>ЦИП -Унапређење функционалности јавних објеката</t>
  </si>
  <si>
    <t>ИНП -Проценат средстава који се издваја за санирање и одржавање јавних објеката у месним заједницама</t>
  </si>
  <si>
    <t>ЦИА - Побољшање инфраструктуре у месним заједницама</t>
  </si>
  <si>
    <t>Надлежан орган/особа</t>
  </si>
  <si>
    <t>Циљ Индикатор</t>
  </si>
  <si>
    <t>Предшколска установа "Лане" Кучево/Ранка Јоветић, директор</t>
  </si>
  <si>
    <t>Основне школе на територији општине Кучево/директори ОШ</t>
  </si>
  <si>
    <t>Центар за социјални рад за општину Кучево/ Слађана Марановић Николић, директор</t>
  </si>
  <si>
    <t>Општинска управа/ Председник Комисије за доделу средстава у области спорта</t>
  </si>
  <si>
    <t>Месне заједнице/Председници савета МЗ</t>
  </si>
  <si>
    <t xml:space="preserve">ЦИП -Повећање запослености на територији града/општине
</t>
  </si>
  <si>
    <t xml:space="preserve">ПА 0001 -УПРАВЉАЊЕ РАЗВОЈЕМ ТУРИЗМА
</t>
  </si>
  <si>
    <t xml:space="preserve">ЦИА - Адекватна промоција туристичке понуде града/општине на циљаним тржиштима
</t>
  </si>
  <si>
    <t xml:space="preserve">ИНА - Усвојен програм заштите животне средине са акционим планом 
</t>
  </si>
  <si>
    <t xml:space="preserve">ЦИП - Потпуни обухват основним  образовањем и васпитањем
</t>
  </si>
  <si>
    <t>Oпштинкса управа/Начелник ОУ</t>
  </si>
  <si>
    <t>ПA 0003 - УПРАВЉАЊЕ ГРАЂЕВИНСКИМ ЗЕМЉИШТЕМ</t>
  </si>
  <si>
    <t>ПA 0003 - ОДРЖАВАЊЕ ЧИСТОЋЕ НА ПОВРШИНАМА ЈАВНЕ НАМЕНЕ</t>
  </si>
  <si>
    <t>ПA 0001 -  УПРАВЉАЊЕ/ОДРЖАВАЊЕ ЈАВНИМ ОСВЕТЉЕЊЕМ</t>
  </si>
  <si>
    <t>ПА 0008 - УПРАВЉАЊЕ И СНАБДЕВАЊЕ ВОДОМ ЗА ПИЋЕ</t>
  </si>
  <si>
    <t>ПА 0004- ЗООХИГИЈЕНА</t>
  </si>
  <si>
    <t>0004</t>
  </si>
  <si>
    <t>ЦИА-Унапређење заштите од заразних и других болести које преносе животиње</t>
  </si>
  <si>
    <t>ПА 0002 - МЕРЕ АКТИВНЕ ПОЛИТИКЕ ЗАПОШЉАВАЊА</t>
  </si>
  <si>
    <t xml:space="preserve">ЦИП - Раст производње и стабилност дохотка произвођача
</t>
  </si>
  <si>
    <t>ПА 0001 -  ПОДРШКА ЗА СПРОВОЂЕЊЕ ПОЉОПРИВРЕДНЕ ПОЛИТИКЕ У ЛОКАЛНОЈ ЗАЈЕДНИЦИ</t>
  </si>
  <si>
    <t xml:space="preserve">ПА 0001 - УПРАВЉАЊЕ ЗАШТИТОМ ЖИВОТНЕ СРЕДИНЕ </t>
  </si>
  <si>
    <t>ПА 0005 -  АКТИВНОСТИ ЦРВЕНОГ КРСТА</t>
  </si>
  <si>
    <t xml:space="preserve">ЦИП - Унапређење здравља становништва
</t>
  </si>
  <si>
    <t>Центар за културу "Вељко Дугошевић", библиотека "Никола Сикимић Маским"/ Јасмина Благојевић, директор, Виолета Илић, директор, Општинкса управа/Начелник ОУ</t>
  </si>
  <si>
    <t xml:space="preserve">ЦИП 0001 - Подстицање развоја културе
</t>
  </si>
  <si>
    <t xml:space="preserve">ИНП 0001- Број грађана у граду/општини у односу на укупан број установа културе
</t>
  </si>
  <si>
    <t>ПA 0002 -  ЈАЧАЊЕ КУЛТУРНЕ ПРОДУКЦИЈЕ И УМЕТНИЧКОГ СТВАРАЛАШТВА</t>
  </si>
  <si>
    <t xml:space="preserve"> ПА 0003-УНАПРЕЂЕЊЕ СИСТЕМА ОЧУВАЊА И ПРЕДСТАВЉАЊА КУЛТУРНО-ИСТОРИЈСКОГ НАСЛЕЂА</t>
  </si>
  <si>
    <t>ЦИП-Суфинансирање материјалних трошкова верских организација</t>
  </si>
  <si>
    <t>ИНА-Висина издвојених средстава из буџета</t>
  </si>
  <si>
    <t>ЦИП -Обезбеђење услова за бављење спортом свих грађана и грађанки  града/општине</t>
  </si>
  <si>
    <t>ИНА - Број годишњих програма спортских организација финансираних од стране града/општине</t>
  </si>
  <si>
    <t>Општинско правобранилаштво/правобранилац</t>
  </si>
  <si>
    <t>0014</t>
  </si>
  <si>
    <t>15-ОПШТЕ УСЛУГЕ ЛОКАЛНЕ САМОУПРАВЕ</t>
  </si>
  <si>
    <t>Скупштина општине/председник скупштине</t>
  </si>
  <si>
    <t>ПА 0001 - ФУНКЦИОНИСАЊЕ СКУПШТИНЕ</t>
  </si>
  <si>
    <t>ПА 0002 - ФУНКЦИОНИСАЊЕ ИЗВРШНИХ ОРГАНА (ПРЕДСЕДНИК И ОП.ВЕЋЕ)</t>
  </si>
  <si>
    <t>620(260ж)</t>
  </si>
  <si>
    <t>15516/2</t>
  </si>
  <si>
    <t xml:space="preserve">ЦИП -Повећање доступности права и услуга социјалне заштите
</t>
  </si>
  <si>
    <t>ИНП - Проценат корисника мера и услуга социјалне и дечје заштите који се финансирају из буџета града/општине у односу на број становника</t>
  </si>
  <si>
    <t>ПА 0002-МЕРЕ ПОДРШКЕ РУРАЛНОМ РАЗВОЈУ</t>
  </si>
  <si>
    <t>Oпштинска управа/Начелник ОУ</t>
  </si>
  <si>
    <t>Председник општине</t>
  </si>
  <si>
    <t>ПА 0007 -ФУНКЦИОНИСАЊЕ НАЦИОНАЛНИХ САВЕТА НАЦИОНАЛНИХ МАЊИНА</t>
  </si>
  <si>
    <t>0007</t>
  </si>
  <si>
    <t xml:space="preserve">ИНП - Број „дивљих“ депонија
</t>
  </si>
  <si>
    <t>11/2019</t>
  </si>
  <si>
    <t>11/2021</t>
  </si>
  <si>
    <t>ЦИП -Повећање покривеност територије комуналним делатностима одржавања јавних зелених површина, одржавања чистоће на површинама јавне намене и зоохигијене</t>
  </si>
  <si>
    <t xml:space="preserve">ИНП - Број м2 површина јавне намене где се одржава чистоћа </t>
  </si>
  <si>
    <t xml:space="preserve">ИНА-Број пријављених уједа од паса и мачака луталица од стране оштећених </t>
  </si>
  <si>
    <t xml:space="preserve">ЦИА -Повећање броја запослених кроз мере активне политике запошљавања
 </t>
  </si>
  <si>
    <t>ИНА -Број новозапослених кроз реализацију мера активне политике запошљавања</t>
  </si>
  <si>
    <t>ЦИА-Повећање смештајних капацитета туристичке понуде</t>
  </si>
  <si>
    <t>ИНП - Број новорегистрованих кревета</t>
  </si>
  <si>
    <t xml:space="preserve">ЦИА -Повећање квалитета туристичке понуде и услуге
</t>
  </si>
  <si>
    <t>ИНП - Удео регистрованих пољопривредних газдинстава у укупном броју пољопривредних газдинстава</t>
  </si>
  <si>
    <t>960/3694</t>
  </si>
  <si>
    <t>930/3695</t>
  </si>
  <si>
    <t xml:space="preserve">ИНА - Број регистрованих пољопривредних газдинстава која су корисници директног плаћања у односу на укупан број пољопривредних газдинстава         
</t>
  </si>
  <si>
    <t xml:space="preserve">ЦИА - Унапређење руралног развоја
           ИНА-Број регистрованих пољопривредних газдинстава која су корисници мера руралног развоја у односу на укупан број пољопривредних газдинстава </t>
  </si>
  <si>
    <t>ЦИП - Унапређење управљања комуналним отпадом</t>
  </si>
  <si>
    <t>ЦИП - Повећање обухвата средњошколског образовања</t>
  </si>
  <si>
    <t>ПА 0001 - ЈЕДНОКРАТНЕ ПОМОЋИ</t>
  </si>
  <si>
    <t>ПА 0006 - Подршка деци и породицама са децом</t>
  </si>
  <si>
    <t>ЦИА - Унапређење услуга социјалне заштите за децу и породицу</t>
  </si>
  <si>
    <t xml:space="preserve">ЦИА - Унапређење заштите сиромашних </t>
  </si>
  <si>
    <t>700/15516</t>
  </si>
  <si>
    <t>180</t>
  </si>
  <si>
    <t>ЦИП - Обезбеђени адекватни  услови за Васпитно-образовни рад са децом уз повећан обухват</t>
  </si>
  <si>
    <t xml:space="preserve">ЦИА - Унапређење подршке локалним спортским организацијама  преко којих се остварује јавни интерес у области спорта
</t>
  </si>
  <si>
    <t>ЦИПр - Обезбеђење смештаја за избегла лица</t>
  </si>
  <si>
    <t>ИНПр - Проценат извршених
 радова на уређењу земљишта за изградњу зграде за становање избеглих лица</t>
  </si>
  <si>
    <t>ЕТМШ/ директор</t>
  </si>
  <si>
    <t>Туристичка организација Кучево/Директор Небојша Брсановић</t>
  </si>
  <si>
    <t>Руководилац одељења Лер-а</t>
  </si>
  <si>
    <t>ЦИА - Адекватан квалитет пружених услуга водоснабдевања</t>
  </si>
  <si>
    <t>ИНА - Број кварова по км водоводне мреже</t>
  </si>
  <si>
    <t>1,5%</t>
  </si>
  <si>
    <t>1-СТАНОВАЊЕ,УРБАНИЗАМ И ПРОСТОРНО ПЛАНИРАЊЕ</t>
  </si>
  <si>
    <t xml:space="preserve"> П1 - Пројекат уређења земљишта за изградњу зграде за становање избеглих лица</t>
  </si>
  <si>
    <t>Oпштинска управа/Председник комисије за праћење Програма заштите животне средине</t>
  </si>
  <si>
    <t>Црвени крст Кучево/ Председник црвеног крста</t>
  </si>
  <si>
    <t>Општинска управа/Начелник управе</t>
  </si>
  <si>
    <t>Oпштинска управа/Овлашћено лице за пољоривреду</t>
  </si>
  <si>
    <t>0901-П1 -Пројекат Помоћ
у кући за старија лица</t>
  </si>
  <si>
    <t>Општинска управа Кучево/Јасмина Ћамиловић, помоћник председника општине</t>
  </si>
  <si>
    <t>ЦИПР-Побољшање квалитета социјалне заштите угроженим групама</t>
  </si>
  <si>
    <t>ИНПР-Број корисника пројеката</t>
  </si>
  <si>
    <t>0701-П1 Пројекат -Програм
за унапређење безбедности на путевима</t>
  </si>
  <si>
    <t xml:space="preserve">ЦИПР-Унапређење безбедности у саобраћају
  </t>
  </si>
  <si>
    <t>ИНА - Висина буџетских издвајања опредељених за програм</t>
  </si>
  <si>
    <t>Председник Савета за безбедност саобраћаја</t>
  </si>
  <si>
    <t>16-ПОЛИТИЧКИ СИСТЕМ  ЛОКАЛНЕ САМОУПРАВЕ</t>
  </si>
  <si>
    <t xml:space="preserve">ПА 0001 - ФУНКЦИОНИСАЊЕ ЛОКАЛНЕ САМОУПРАВЕ </t>
  </si>
  <si>
    <t>ПА 0004-ОПШТИНСКО 
ЈАВНО ПРАВОБРАНИЛАШТВО</t>
  </si>
  <si>
    <t>Општински јавни правобранилац</t>
  </si>
  <si>
    <t>Председник скуштине/
Председник општине</t>
  </si>
  <si>
    <t xml:space="preserve">1.32км
</t>
  </si>
  <si>
    <t>ПA 0001 - ПРОСТОРНО И УРБАНИСТИЧКО ПЛАНИРАЊЕ</t>
  </si>
  <si>
    <t>ЦИА - Повећање покривености територије планском и урбанистичком документацијом</t>
  </si>
  <si>
    <t xml:space="preserve">ИНА - Број усвојених планова генералне регулације у односу на број предвиђених планова вишег реда </t>
  </si>
  <si>
    <t>3/1</t>
  </si>
  <si>
    <t>4/1</t>
  </si>
  <si>
    <t>5/1</t>
  </si>
  <si>
    <t xml:space="preserve"> П2 - ЕУПРО пројекат- Измене и допуне ПДР индустријске зоне</t>
  </si>
  <si>
    <t>ЦИПр -Унапређење услова за економски развој кроз модификацију постојећег ДПР и Индустријске зоне Кучево</t>
  </si>
  <si>
    <t>ИНПр -Просторно повећана постојећа индустријска зона</t>
  </si>
  <si>
    <t>ИНА -Степен покривености територије услугама одржавања чистоће јавно-прометних површина (број улица које се чисте у граду)</t>
  </si>
  <si>
    <t xml:space="preserve">ЦИА -Адекватнo управљање јавним осветљењем
</t>
  </si>
  <si>
    <t>ПРОЈЕКАТ П1 - ЕУПРО пројекат: Поуздано и сигурно водоснабдевање за становништво Кучева</t>
  </si>
  <si>
    <t>ЦИА- Унапређење ефикасности и квалитета и квалитета снабдевања водом реконструкцијом главног потисног цевовода</t>
  </si>
  <si>
    <t xml:space="preserve">ИНА -Обезбеђење трајно и поуздано водоснабдевање 1,32 км 
</t>
  </si>
  <si>
    <t xml:space="preserve">ЦИА -Успостављање механизама за финансијску подршку производним предузећима и предузетницима/предузетницама који послују на територији града/општине за развој нових производа и проширење производње
 </t>
  </si>
  <si>
    <t xml:space="preserve">ИНА -Број подржаних МСПП који су модернизовали и/или проширили своје капацитете </t>
  </si>
  <si>
    <t xml:space="preserve">ИНА Проценат реализације програма развоја туризма града/општине у односу на годишњи план
</t>
  </si>
  <si>
    <t>ПРОЈЕКАТ П1 - ЕУПРО Пројекат- Млади фармери за будућност Кучева</t>
  </si>
  <si>
    <t>ЦИА- УДопринети социоекономском развоју општине Кучево и Браничевског региона кроз повећање запослености угрожених група младих техничке документације за реконструкцију и адаптацију</t>
  </si>
  <si>
    <t xml:space="preserve">ИНА -Повећања запосленост младих мушкараца и жена-незапосленост младих испод 15%
</t>
  </si>
  <si>
    <t xml:space="preserve">ИНА -Повећање општинског буџета као резултат повећања запослености-повећање од 5%
</t>
  </si>
  <si>
    <t>Заменик председника општине</t>
  </si>
  <si>
    <t>ИНА 0001 - Просечан број ученика по одељењу (разврстани по полу)</t>
  </si>
  <si>
    <t>ИНА - Број запослених/број ученика</t>
  </si>
  <si>
    <t>ИНА - Број школских објеката/број школа</t>
  </si>
  <si>
    <t>ИНП - Број примедби /притужби заштитнику пацијентових права</t>
  </si>
  <si>
    <t>Дом здравља Кучево/ директор</t>
  </si>
  <si>
    <t>Дом здравља Кучево/директор</t>
  </si>
  <si>
    <t>ИНП - Број дистрибуираних пакета за социјално угрожено становништво</t>
  </si>
  <si>
    <t xml:space="preserve">ИНП - Број волонтера Црвеног крста </t>
  </si>
  <si>
    <t>Општинска управа Кучево/ начелниk управе</t>
  </si>
  <si>
    <t>Начелник ОУ,помоћник председника</t>
  </si>
  <si>
    <t>ПА 0001 - ЈЕДНОКРАТНЕ ПОМОЋИ И ДРУГИ ОБЛИЦИ ПОМОЋИ</t>
  </si>
  <si>
    <t>ИНА 001 -Број корисника једнократне новчане помоћи у односу на укупан број грађана (нпр. набавка огрева и сл.) у односу на укупан број грађана</t>
  </si>
  <si>
    <t>Центар за социјални рад за општину Кучево/, директор</t>
  </si>
  <si>
    <t xml:space="preserve">ЦИП -Подстицање развоја културе кроз јачање капацитета установа културе
</t>
  </si>
  <si>
    <t>ИНА 0001 - Проценат учешћа издвајања за културне програме у буџету установа културе</t>
  </si>
  <si>
    <t>ИНА 0002 -Број чланова</t>
  </si>
  <si>
    <t>Библиотека "Никола Сикимић Маским", директор</t>
  </si>
  <si>
    <t>ИНА -Проценат издвајања за функционисање локалних установа културе</t>
  </si>
  <si>
    <t>Центар за културу "Вељко Дугошевић", директор</t>
  </si>
  <si>
    <t>ИНА -Број културних манифестација подртжаних од стране града / општине</t>
  </si>
  <si>
    <t>Председник комисије за доделу средстава верским заједницама</t>
  </si>
  <si>
    <t>Начелник ОУ</t>
  </si>
  <si>
    <t xml:space="preserve">Центар за културу/  директор, </t>
  </si>
  <si>
    <t>ПА 0002 - УПРАВЉАЊЕ САОБРАЋАЈЕМ</t>
  </si>
  <si>
    <t>0006</t>
  </si>
  <si>
    <t>ПА 0003 - ОПШТИ ЕКОНОМСКИ И КОМЕРЦИЈАЛНИ ПОСЛОВИ-ПОДРШКА ЕКОНОМСКОМ РАЗВОЈУ И ПРОМОЦИЈИ ПРЕДУЗЕТНИШТВА</t>
  </si>
  <si>
    <t>ЦИП-Суфинансирање материјалних трошкова рада архивe</t>
  </si>
  <si>
    <t>1201-П3-Пројекат-Фестивал труба Мирослава Милета Матушића</t>
  </si>
  <si>
    <t>1201-П2-ПФестивал етнолошког филма ФЕСТЕФ 2019</t>
  </si>
  <si>
    <t>ПA 0001 - ПОДРШКА ЛОКАЛНИМ СПОРТСКИМ ОРГАНИЗАЦИЈАМА,УДРУЖЕЊИМА И САВЕЗИМА</t>
  </si>
  <si>
    <t>ПА 0014 - УПРАВЉАЊЕ ВАНРЕДНИМ СИТУАЦИЈАМА</t>
  </si>
  <si>
    <t>Општина Кучево/ председник</t>
  </si>
  <si>
    <t>1102</t>
  </si>
  <si>
    <t xml:space="preserve"> Председник Општине</t>
  </si>
  <si>
    <t>Општина Кучево/  председник,Општинска управа/Начелник ОУ, Правобранилаштво/Општинкси правобранилац</t>
  </si>
  <si>
    <t>Општина Кучево/  председник</t>
  </si>
  <si>
    <t>ПРОЈЕКАТ П3 -Водоснабдевање у насељу Раброво</t>
  </si>
  <si>
    <t xml:space="preserve">ЦИА-Решавање трајног проблема поред садашњег стања и унапређења ефикасности и квалитета  водоснабдевања у насељу Раброво. </t>
  </si>
  <si>
    <t>ИНА-Обезбеђење трајно и поуздано водоснабдевање.</t>
  </si>
  <si>
    <t>ПА 0009-ТЕКУЋА БУЏЕТСКА РЕЗЕРВА</t>
  </si>
  <si>
    <t>0009</t>
  </si>
  <si>
    <t>ПА 0010 -СТАЛНА БУЏЕТСКА РЕЗЕРВА</t>
  </si>
  <si>
    <t>Општинска управа/ Начелник управе</t>
  </si>
  <si>
    <t xml:space="preserve">ЦИП -Повећање доступности права и механизама социјалне заштите за жене у локалној заједници
</t>
  </si>
  <si>
    <t>ИНП -Удео жена корисница социјалних помоћи у укупном броју корисника социјалне помоћи</t>
  </si>
  <si>
    <t>ИНП -Број становника града/општине који су запослени на новим радним местима, а налазили су се на евиденцији НСЗ (разврстаних  по полу и старости)</t>
  </si>
  <si>
    <t>109(51 Ж)</t>
  </si>
  <si>
    <t>110(56Ж)</t>
  </si>
  <si>
    <t>110(60Ж)</t>
  </si>
  <si>
    <t>120(65Ж)</t>
  </si>
  <si>
    <t>740(385Ж)</t>
  </si>
  <si>
    <t>745(380Ж)</t>
  </si>
  <si>
    <t>Руководилац Одељења за Лер</t>
  </si>
  <si>
    <t>2002-П1 -Пројекат Инвестиционо одржавање објекта Основне школе у Раброву</t>
  </si>
  <si>
    <t>ЦИПР-Унапређење објекта основног образовања                                  ИНПР-Реконструисан објекат школе у Раброву</t>
  </si>
  <si>
    <t>100%</t>
  </si>
  <si>
    <t>ЦИПР-Повећање интересовања грађана за развој културе(ФЕСТЕФ)
                  ИНПР- Број посетилаца</t>
  </si>
  <si>
    <t>ЦИПР-Повећање интересовања грађана за развој културе(фестовал труба Мирослава Матушића
                  ИНПР- Број посетилаца</t>
  </si>
  <si>
    <t>0010</t>
  </si>
  <si>
    <t xml:space="preserve">ЦИA-Максимална могућа покривеност корисника и територије услугама јавног превоза
  </t>
  </si>
  <si>
    <t>ИНА - Проценат покривености територије услугом јавног превоза (мерено кроз број насеља где постоји организован јавни превоз у односу на укупан број насеља)</t>
  </si>
  <si>
    <t>100%(22/22)</t>
  </si>
  <si>
    <t>Начелник општинске управе</t>
  </si>
  <si>
    <t>ПА 0004 - УПРАВЉАЊЕ ОТПАДНИМ ВОДАМА</t>
  </si>
  <si>
    <t>ПА 0004 Јавни градски и приградски превоз путника</t>
  </si>
  <si>
    <t>Пројекат П1-2003 Пројекат ученичког парламента</t>
  </si>
  <si>
    <t>1301-П1 -Пројекат -изнајмљивање и постављање клизалишта за потребе општине</t>
  </si>
  <si>
    <t>120/923</t>
  </si>
  <si>
    <t>120/900</t>
  </si>
  <si>
    <t>120/920</t>
  </si>
  <si>
    <t>100/923</t>
  </si>
  <si>
    <t>100/920</t>
  </si>
  <si>
    <t>100/900</t>
  </si>
  <si>
    <t>20/100</t>
  </si>
  <si>
    <t>ЦИА- Ефикасно и рационално спровођење уклањања отпадних вода и минималан негативан утицај на животну средину</t>
  </si>
  <si>
    <t xml:space="preserve">ИНА - Продајна цена испуштене воде по м3
</t>
  </si>
  <si>
    <t>ЦИП - Повећање  обухвата деце предшколским васпитањем  и  образовањем</t>
  </si>
  <si>
    <t>ИНП - Проценат уписане деце у односу на број укупно пријављене деце</t>
  </si>
  <si>
    <t>ИНП - Процент деце ослобођене од пуне цене услуге у односу на укупан број деце</t>
  </si>
  <si>
    <t>37%</t>
  </si>
  <si>
    <t>40%</t>
  </si>
  <si>
    <t xml:space="preserve">ИНП  - Обухват деце основним образовањем (разложено према полу)
</t>
  </si>
  <si>
    <t>920(470ж,450м)</t>
  </si>
  <si>
    <t>858(431ж,427м)</t>
  </si>
  <si>
    <t>925(470ж,455м)</t>
  </si>
  <si>
    <t>930(475ж,455м</t>
  </si>
  <si>
    <t>114(60ж,54м)</t>
  </si>
  <si>
    <t>84(43ж,41м</t>
  </si>
  <si>
    <t>90(47ж,43м)</t>
  </si>
  <si>
    <t>100(52ж,48м</t>
  </si>
  <si>
    <t>ИНП - Број деце која су обухваћена средњим образовањем (разложен по полу)</t>
  </si>
  <si>
    <t>222(128ж,94м)</t>
  </si>
  <si>
    <t>230(132ж,98м)</t>
  </si>
  <si>
    <t>240(135ж,105ж</t>
  </si>
  <si>
    <t>44/222</t>
  </si>
  <si>
    <t>44/230</t>
  </si>
  <si>
    <t>44/240</t>
  </si>
  <si>
    <t>4,19%</t>
  </si>
  <si>
    <t>4,12%</t>
  </si>
  <si>
    <t>4,06%</t>
  </si>
  <si>
    <t>650/15516</t>
  </si>
  <si>
    <t>640/15516</t>
  </si>
  <si>
    <t>630/15516</t>
  </si>
  <si>
    <t xml:space="preserve">ИНП - Број здравствених радника/лекара финансираних из буџета града/општине
</t>
  </si>
  <si>
    <t>ИНП -Број корисника услуга</t>
  </si>
  <si>
    <t>3%</t>
  </si>
  <si>
    <t>2.5%</t>
  </si>
  <si>
    <t>ЦИП-Повећање учешћа грађана и грађанки у  програмима и пројектима библиотеке</t>
  </si>
  <si>
    <t>ИНА -Број грађана из осетљивих група (м/ж) који су учествовали у програмима културне продукције уметничког стваралаштва</t>
  </si>
  <si>
    <t>ИНА -Број програма и пројеката за девојчице и дечаке који промовишу родну равноправност</t>
  </si>
  <si>
    <t>1376/546/830</t>
  </si>
  <si>
    <t>1396/681/715</t>
  </si>
  <si>
    <t>1420/694/726</t>
  </si>
  <si>
    <t>ЦИП-Обезбеђење редовног функционисања установа културе</t>
  </si>
  <si>
    <t>4,5%</t>
  </si>
  <si>
    <t>ЦИП-Унапређење разноврсности  културне понуде</t>
  </si>
  <si>
    <t>ИНА -Број програма и пројеката који доприносе већој укључености девојчица и дечака</t>
  </si>
  <si>
    <t xml:space="preserve">ИНА Број програма и пројеката који доприносе унапређењу родне равноправности </t>
  </si>
  <si>
    <t>1201-П1-Пројекат -52. смотра народног стваралаштва
"Хомољски мотиви 2020"</t>
  </si>
  <si>
    <t xml:space="preserve">ЦИПР-Смотра изворног народног стваралаштва ,,Хомољски мотиви,, 2020.године
                  ИНПР-Број посетилаца </t>
  </si>
  <si>
    <t xml:space="preserve">ЦИА - Унапређење рекреативног садржаја за грађане општине Кучево за време новогодишњих празника и зимског распуста </t>
  </si>
  <si>
    <t xml:space="preserve">ЦИА - Учешће ученика у доношењу одлука које се њих непосредно тичу  и демократски начин удруживања ради заступања интереса свих ученика у школи
</t>
  </si>
  <si>
    <t xml:space="preserve">ИНА -Број пројекта (идеја) </t>
  </si>
  <si>
    <t>2</t>
  </si>
  <si>
    <t>ИНА -Број изнајмљених клизаљки</t>
  </si>
  <si>
    <t xml:space="preserve"> Председник општине Кучево</t>
  </si>
</sst>
</file>

<file path=xl/styles.xml><?xml version="1.0" encoding="utf-8"?>
<styleSheet xmlns="http://schemas.openxmlformats.org/spreadsheetml/2006/main">
  <fonts count="19">
    <font>
      <sz val="10"/>
      <color indexed="8"/>
      <name val="MS Sans Serif"/>
    </font>
    <font>
      <sz val="8"/>
      <name val="MS Sans Serif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7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6"/>
      <color indexed="8"/>
      <name val="Swiss Light YU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MS Sans Serif"/>
      <family val="2"/>
    </font>
    <font>
      <b/>
      <sz val="10"/>
      <color theme="0"/>
      <name val="Times New Roman"/>
      <family val="1"/>
    </font>
    <font>
      <sz val="8"/>
      <color indexed="8"/>
      <name val="Calibri"/>
      <family val="2"/>
    </font>
    <font>
      <sz val="8"/>
      <color indexed="8"/>
      <name val="Times New Roman"/>
      <family val="1"/>
    </font>
    <font>
      <sz val="9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1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9" xfId="0" applyFont="1" applyBorder="1"/>
    <xf numFmtId="4" fontId="2" fillId="0" borderId="9" xfId="0" applyNumberFormat="1" applyFont="1" applyBorder="1" applyAlignment="1">
      <alignment horizontal="right" vertic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" fontId="2" fillId="2" borderId="5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12" xfId="0" applyFont="1" applyBorder="1"/>
    <xf numFmtId="0" fontId="2" fillId="0" borderId="13" xfId="0" applyFont="1" applyBorder="1"/>
    <xf numFmtId="4" fontId="4" fillId="0" borderId="9" xfId="0" applyNumberFormat="1" applyFont="1" applyBorder="1" applyAlignment="1">
      <alignment horizontal="right" vertical="center"/>
    </xf>
    <xf numFmtId="0" fontId="4" fillId="0" borderId="9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/>
    <xf numFmtId="4" fontId="5" fillId="0" borderId="0" xfId="0" applyNumberFormat="1" applyFont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4" fontId="2" fillId="3" borderId="8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10" fontId="2" fillId="0" borderId="9" xfId="0" applyNumberFormat="1" applyFont="1" applyBorder="1" applyAlignment="1">
      <alignment horizontal="right" vertical="center"/>
    </xf>
    <xf numFmtId="10" fontId="2" fillId="0" borderId="9" xfId="0" applyNumberFormat="1" applyFont="1" applyBorder="1"/>
    <xf numFmtId="0" fontId="4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/>
    </xf>
    <xf numFmtId="0" fontId="2" fillId="0" borderId="9" xfId="0" applyFont="1" applyFill="1" applyBorder="1"/>
    <xf numFmtId="49" fontId="2" fillId="0" borderId="9" xfId="0" applyNumberFormat="1" applyFont="1" applyFill="1" applyBorder="1" applyAlignment="1">
      <alignment horizontal="right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5" xfId="0" applyFont="1" applyFill="1" applyBorder="1"/>
    <xf numFmtId="4" fontId="12" fillId="2" borderId="5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/>
    <xf numFmtId="49" fontId="4" fillId="0" borderId="9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left" vertical="center" wrapText="1"/>
    </xf>
    <xf numFmtId="0" fontId="2" fillId="4" borderId="9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24" xfId="0" applyFont="1" applyFill="1" applyBorder="1"/>
    <xf numFmtId="4" fontId="2" fillId="4" borderId="24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righ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4" fillId="0" borderId="0" xfId="0" applyFont="1"/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6" borderId="9" xfId="0" applyFont="1" applyFill="1" applyBorder="1"/>
    <xf numFmtId="0" fontId="2" fillId="6" borderId="12" xfId="0" applyFont="1" applyFill="1" applyBorder="1"/>
    <xf numFmtId="0" fontId="2" fillId="6" borderId="13" xfId="0" applyFont="1" applyFill="1" applyBorder="1"/>
    <xf numFmtId="0" fontId="2" fillId="6" borderId="13" xfId="0" applyFont="1" applyFill="1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4" fontId="2" fillId="6" borderId="9" xfId="0" applyNumberFormat="1" applyFont="1" applyFill="1" applyBorder="1" applyAlignment="1">
      <alignment horizontal="right" vertical="center"/>
    </xf>
    <xf numFmtId="4" fontId="2" fillId="6" borderId="12" xfId="0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wrapText="1"/>
    </xf>
    <xf numFmtId="49" fontId="2" fillId="6" borderId="12" xfId="0" applyNumberFormat="1" applyFont="1" applyFill="1" applyBorder="1"/>
    <xf numFmtId="49" fontId="2" fillId="6" borderId="12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2" fillId="2" borderId="26" xfId="0" applyNumberFormat="1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/>
    <xf numFmtId="49" fontId="2" fillId="2" borderId="20" xfId="0" applyNumberFormat="1" applyFont="1" applyFill="1" applyBorder="1"/>
    <xf numFmtId="49" fontId="2" fillId="4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/>
    <xf numFmtId="49" fontId="2" fillId="0" borderId="12" xfId="0" applyNumberFormat="1" applyFont="1" applyBorder="1"/>
    <xf numFmtId="49" fontId="2" fillId="0" borderId="2" xfId="0" applyNumberFormat="1" applyFont="1" applyBorder="1"/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/>
    <xf numFmtId="49" fontId="2" fillId="0" borderId="0" xfId="0" applyNumberFormat="1" applyFont="1"/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0" fontId="0" fillId="6" borderId="0" xfId="0" applyFill="1"/>
    <xf numFmtId="0" fontId="2" fillId="0" borderId="4" xfId="0" applyFont="1" applyFill="1" applyBorder="1"/>
    <xf numFmtId="0" fontId="2" fillId="0" borderId="0" xfId="0" applyFont="1" applyFill="1" applyBorder="1"/>
    <xf numFmtId="4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/>
    <xf numFmtId="0" fontId="2" fillId="2" borderId="21" xfId="0" applyFont="1" applyFill="1" applyBorder="1"/>
    <xf numFmtId="49" fontId="2" fillId="2" borderId="21" xfId="0" applyNumberFormat="1" applyFont="1" applyFill="1" applyBorder="1"/>
    <xf numFmtId="4" fontId="2" fillId="2" borderId="21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/>
    <xf numFmtId="0" fontId="2" fillId="6" borderId="5" xfId="0" applyFont="1" applyFill="1" applyBorder="1"/>
    <xf numFmtId="4" fontId="2" fillId="6" borderId="5" xfId="0" applyNumberFormat="1" applyFont="1" applyFill="1" applyBorder="1" applyAlignment="1">
      <alignment horizontal="right" vertical="center"/>
    </xf>
    <xf numFmtId="0" fontId="14" fillId="5" borderId="22" xfId="0" applyFont="1" applyFill="1" applyBorder="1" applyAlignment="1">
      <alignment horizontal="center"/>
    </xf>
    <xf numFmtId="0" fontId="14" fillId="7" borderId="20" xfId="0" applyFont="1" applyFill="1" applyBorder="1" applyAlignment="1"/>
    <xf numFmtId="0" fontId="14" fillId="7" borderId="36" xfId="0" applyFont="1" applyFill="1" applyBorder="1" applyAlignment="1"/>
    <xf numFmtId="49" fontId="4" fillId="0" borderId="9" xfId="0" applyNumberFormat="1" applyFont="1" applyFill="1" applyBorder="1"/>
    <xf numFmtId="49" fontId="4" fillId="0" borderId="3" xfId="0" applyNumberFormat="1" applyFont="1" applyBorder="1"/>
    <xf numFmtId="0" fontId="2" fillId="0" borderId="14" xfId="0" applyFont="1" applyFill="1" applyBorder="1"/>
    <xf numFmtId="49" fontId="2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/>
    <xf numFmtId="4" fontId="2" fillId="0" borderId="6" xfId="0" applyNumberFormat="1" applyFont="1" applyFill="1" applyBorder="1" applyAlignment="1">
      <alignment horizontal="right" vertical="center"/>
    </xf>
    <xf numFmtId="0" fontId="0" fillId="0" borderId="0" xfId="0" applyFill="1"/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Fill="1" applyBorder="1" applyAlignment="1">
      <alignment horizontal="right" vertical="center"/>
    </xf>
    <xf numFmtId="0" fontId="2" fillId="0" borderId="9" xfId="0" applyNumberFormat="1" applyFont="1" applyFill="1" applyBorder="1"/>
    <xf numFmtId="0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>
      <alignment horizontal="right" vertical="center"/>
    </xf>
    <xf numFmtId="0" fontId="2" fillId="0" borderId="9" xfId="0" applyNumberFormat="1" applyFont="1" applyBorder="1"/>
    <xf numFmtId="0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/>
    <xf numFmtId="0" fontId="2" fillId="0" borderId="16" xfId="0" applyFont="1" applyFill="1" applyBorder="1"/>
    <xf numFmtId="49" fontId="2" fillId="0" borderId="2" xfId="0" applyNumberFormat="1" applyFont="1" applyFill="1" applyBorder="1"/>
    <xf numFmtId="4" fontId="2" fillId="0" borderId="2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right" vertical="center"/>
    </xf>
    <xf numFmtId="0" fontId="2" fillId="0" borderId="11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/>
    <xf numFmtId="0" fontId="14" fillId="0" borderId="41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 vertical="center"/>
    </xf>
    <xf numFmtId="10" fontId="2" fillId="0" borderId="24" xfId="0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left" vertical="center" wrapText="1"/>
    </xf>
    <xf numFmtId="49" fontId="2" fillId="6" borderId="12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left" vertical="center"/>
    </xf>
    <xf numFmtId="4" fontId="2" fillId="6" borderId="6" xfId="0" applyNumberFormat="1" applyFont="1" applyFill="1" applyBorder="1" applyAlignment="1">
      <alignment horizontal="right" vertical="center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49" fontId="2" fillId="0" borderId="9" xfId="0" applyNumberFormat="1" applyFont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2" fillId="0" borderId="15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horizontal="center" wrapText="1"/>
    </xf>
    <xf numFmtId="4" fontId="2" fillId="8" borderId="5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/>
    <xf numFmtId="4" fontId="2" fillId="5" borderId="6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horizontal="left" wrapText="1"/>
    </xf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3" fillId="0" borderId="20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2" fillId="6" borderId="42" xfId="0" applyFont="1" applyFill="1" applyBorder="1" applyAlignment="1">
      <alignment wrapText="1"/>
    </xf>
    <xf numFmtId="0" fontId="2" fillId="6" borderId="24" xfId="0" applyFont="1" applyFill="1" applyBorder="1" applyAlignment="1">
      <alignment wrapText="1"/>
    </xf>
    <xf numFmtId="4" fontId="2" fillId="3" borderId="5" xfId="0" applyNumberFormat="1" applyFont="1" applyFill="1" applyBorder="1" applyAlignment="1">
      <alignment horizontal="left" vertical="center" wrapText="1"/>
    </xf>
    <xf numFmtId="10" fontId="2" fillId="0" borderId="9" xfId="0" applyNumberFormat="1" applyFont="1" applyFill="1" applyBorder="1" applyAlignment="1">
      <alignment horizontal="right" vertical="center" wrapText="1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2" fontId="2" fillId="0" borderId="9" xfId="0" applyNumberFormat="1" applyFont="1" applyFill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1" xfId="0" applyNumberFormat="1" applyFont="1" applyBorder="1"/>
    <xf numFmtId="0" fontId="2" fillId="0" borderId="11" xfId="0" applyFont="1" applyBorder="1"/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Fill="1" applyBorder="1" applyAlignment="1">
      <alignment horizontal="right" vertical="center"/>
    </xf>
    <xf numFmtId="2" fontId="2" fillId="0" borderId="9" xfId="0" applyNumberFormat="1" applyFont="1" applyFill="1" applyBorder="1"/>
    <xf numFmtId="0" fontId="14" fillId="0" borderId="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" fillId="9" borderId="15" xfId="0" applyFont="1" applyFill="1" applyBorder="1" applyAlignment="1">
      <alignment wrapText="1"/>
    </xf>
    <xf numFmtId="0" fontId="2" fillId="9" borderId="9" xfId="0" applyFont="1" applyFill="1" applyBorder="1"/>
    <xf numFmtId="4" fontId="2" fillId="9" borderId="9" xfId="0" applyNumberFormat="1" applyFont="1" applyFill="1" applyBorder="1" applyAlignment="1">
      <alignment horizontal="right" vertical="center"/>
    </xf>
    <xf numFmtId="0" fontId="2" fillId="9" borderId="9" xfId="0" applyNumberFormat="1" applyFont="1" applyFill="1" applyBorder="1" applyAlignment="1">
      <alignment horizontal="center" wrapText="1"/>
    </xf>
    <xf numFmtId="4" fontId="2" fillId="9" borderId="6" xfId="0" applyNumberFormat="1" applyFont="1" applyFill="1" applyBorder="1" applyAlignment="1">
      <alignment horizontal="right" vertical="center"/>
    </xf>
    <xf numFmtId="0" fontId="2" fillId="0" borderId="24" xfId="0" applyFont="1" applyFill="1" applyBorder="1"/>
    <xf numFmtId="49" fontId="2" fillId="2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/>
    <xf numFmtId="4" fontId="2" fillId="0" borderId="0" xfId="0" applyNumberFormat="1" applyFont="1" applyFill="1" applyBorder="1" applyAlignment="1">
      <alignment horizontal="right" vertical="center"/>
    </xf>
    <xf numFmtId="0" fontId="2" fillId="0" borderId="11" xfId="0" applyFont="1" applyFill="1" applyBorder="1"/>
    <xf numFmtId="4" fontId="2" fillId="9" borderId="5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24" xfId="0" applyFont="1" applyFill="1" applyBorder="1"/>
    <xf numFmtId="4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/>
    <xf numFmtId="0" fontId="2" fillId="0" borderId="0" xfId="0" applyNumberFormat="1" applyFont="1" applyBorder="1"/>
    <xf numFmtId="4" fontId="2" fillId="9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/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4" fontId="2" fillId="2" borderId="12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4" xfId="0" applyFont="1" applyBorder="1"/>
    <xf numFmtId="0" fontId="2" fillId="9" borderId="0" xfId="0" applyFont="1" applyFill="1" applyBorder="1"/>
    <xf numFmtId="0" fontId="2" fillId="9" borderId="5" xfId="0" applyFont="1" applyFill="1" applyBorder="1"/>
    <xf numFmtId="4" fontId="4" fillId="9" borderId="5" xfId="0" applyNumberFormat="1" applyFont="1" applyFill="1" applyBorder="1" applyAlignment="1">
      <alignment horizontal="right" vertical="center"/>
    </xf>
    <xf numFmtId="0" fontId="4" fillId="9" borderId="5" xfId="0" applyFont="1" applyFill="1" applyBorder="1"/>
    <xf numFmtId="4" fontId="4" fillId="9" borderId="8" xfId="0" applyNumberFormat="1" applyFont="1" applyFill="1" applyBorder="1" applyAlignment="1">
      <alignment horizontal="right" vertical="center"/>
    </xf>
    <xf numFmtId="0" fontId="2" fillId="9" borderId="7" xfId="0" applyFont="1" applyFill="1" applyBorder="1"/>
    <xf numFmtId="0" fontId="2" fillId="9" borderId="7" xfId="0" applyFont="1" applyFill="1" applyBorder="1" applyAlignment="1">
      <alignment horizontal="left" vertical="center" wrapText="1"/>
    </xf>
    <xf numFmtId="49" fontId="2" fillId="9" borderId="5" xfId="0" applyNumberFormat="1" applyFont="1" applyFill="1" applyBorder="1"/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2" fillId="5" borderId="15" xfId="0" applyFont="1" applyFill="1" applyBorder="1" applyAlignment="1">
      <alignment wrapText="1"/>
    </xf>
    <xf numFmtId="10" fontId="2" fillId="5" borderId="9" xfId="0" applyNumberFormat="1" applyFont="1" applyFill="1" applyBorder="1" applyAlignment="1">
      <alignment horizontal="right" vertical="center"/>
    </xf>
    <xf numFmtId="10" fontId="2" fillId="5" borderId="9" xfId="0" applyNumberFormat="1" applyFont="1" applyFill="1" applyBorder="1"/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9" borderId="12" xfId="0" applyFont="1" applyFill="1" applyBorder="1"/>
    <xf numFmtId="0" fontId="2" fillId="9" borderId="13" xfId="0" applyFont="1" applyFill="1" applyBorder="1"/>
    <xf numFmtId="0" fontId="4" fillId="0" borderId="13" xfId="0" applyFont="1" applyBorder="1"/>
    <xf numFmtId="4" fontId="4" fillId="0" borderId="24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4" fillId="0" borderId="7" xfId="0" applyFont="1" applyBorder="1"/>
    <xf numFmtId="4" fontId="4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7" xfId="0" applyFont="1" applyBorder="1"/>
    <xf numFmtId="4" fontId="2" fillId="0" borderId="8" xfId="0" applyNumberFormat="1" applyFont="1" applyBorder="1" applyAlignment="1">
      <alignment horizontal="right" vertical="center"/>
    </xf>
    <xf numFmtId="0" fontId="2" fillId="10" borderId="16" xfId="0" applyFont="1" applyFill="1" applyBorder="1"/>
    <xf numFmtId="0" fontId="2" fillId="10" borderId="1" xfId="0" applyFont="1" applyFill="1" applyBorder="1"/>
    <xf numFmtId="49" fontId="2" fillId="10" borderId="2" xfId="0" applyNumberFormat="1" applyFont="1" applyFill="1" applyBorder="1"/>
    <xf numFmtId="4" fontId="2" fillId="10" borderId="1" xfId="0" applyNumberFormat="1" applyFont="1" applyFill="1" applyBorder="1" applyAlignment="1">
      <alignment horizontal="right" vertical="center"/>
    </xf>
    <xf numFmtId="4" fontId="2" fillId="10" borderId="2" xfId="0" applyNumberFormat="1" applyFont="1" applyFill="1" applyBorder="1" applyAlignment="1">
      <alignment horizontal="right" vertical="center"/>
    </xf>
    <xf numFmtId="0" fontId="2" fillId="10" borderId="18" xfId="0" applyFont="1" applyFill="1" applyBorder="1"/>
    <xf numFmtId="0" fontId="2" fillId="10" borderId="19" xfId="0" applyFont="1" applyFill="1" applyBorder="1"/>
    <xf numFmtId="49" fontId="2" fillId="10" borderId="20" xfId="0" applyNumberFormat="1" applyFont="1" applyFill="1" applyBorder="1"/>
    <xf numFmtId="0" fontId="2" fillId="10" borderId="20" xfId="0" applyFont="1" applyFill="1" applyBorder="1"/>
    <xf numFmtId="0" fontId="2" fillId="10" borderId="21" xfId="0" applyFont="1" applyFill="1" applyBorder="1"/>
    <xf numFmtId="4" fontId="2" fillId="10" borderId="19" xfId="0" applyNumberFormat="1" applyFont="1" applyFill="1" applyBorder="1" applyAlignment="1">
      <alignment horizontal="right" vertical="center"/>
    </xf>
    <xf numFmtId="4" fontId="2" fillId="10" borderId="20" xfId="0" applyNumberFormat="1" applyFont="1" applyFill="1" applyBorder="1" applyAlignment="1">
      <alignment horizontal="right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2" fillId="5" borderId="19" xfId="0" applyFont="1" applyFill="1" applyBorder="1"/>
    <xf numFmtId="49" fontId="2" fillId="5" borderId="4" xfId="0" applyNumberFormat="1" applyFont="1" applyFill="1" applyBorder="1"/>
    <xf numFmtId="0" fontId="2" fillId="5" borderId="4" xfId="0" applyFont="1" applyFill="1" applyBorder="1"/>
    <xf numFmtId="0" fontId="2" fillId="5" borderId="0" xfId="0" applyFont="1" applyFill="1" applyBorder="1"/>
    <xf numFmtId="4" fontId="2" fillId="5" borderId="3" xfId="0" applyNumberFormat="1" applyFont="1" applyFill="1" applyBorder="1" applyAlignment="1">
      <alignment horizontal="right" vertical="center"/>
    </xf>
    <xf numFmtId="0" fontId="2" fillId="5" borderId="3" xfId="0" applyFont="1" applyFill="1" applyBorder="1"/>
    <xf numFmtId="4" fontId="2" fillId="5" borderId="19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 wrapText="1"/>
    </xf>
    <xf numFmtId="0" fontId="3" fillId="8" borderId="17" xfId="0" applyFont="1" applyFill="1" applyBorder="1" applyAlignment="1">
      <alignment horizontal="left" vertical="center" wrapText="1"/>
    </xf>
    <xf numFmtId="0" fontId="2" fillId="8" borderId="5" xfId="0" applyFont="1" applyFill="1" applyBorder="1"/>
    <xf numFmtId="49" fontId="2" fillId="8" borderId="6" xfId="0" applyNumberFormat="1" applyFont="1" applyFill="1" applyBorder="1" applyAlignment="1">
      <alignment horizontal="center" vertical="center"/>
    </xf>
    <xf numFmtId="0" fontId="2" fillId="8" borderId="6" xfId="0" applyFont="1" applyFill="1" applyBorder="1"/>
    <xf numFmtId="0" fontId="2" fillId="8" borderId="7" xfId="0" applyFont="1" applyFill="1" applyBorder="1"/>
    <xf numFmtId="0" fontId="2" fillId="8" borderId="8" xfId="0" applyFont="1" applyFill="1" applyBorder="1"/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2" fillId="6" borderId="6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8" borderId="15" xfId="0" applyFont="1" applyFill="1" applyBorder="1" applyAlignment="1">
      <alignment wrapText="1"/>
    </xf>
    <xf numFmtId="49" fontId="2" fillId="8" borderId="6" xfId="0" applyNumberFormat="1" applyFont="1" applyFill="1" applyBorder="1" applyAlignment="1">
      <alignment horizontal="center"/>
    </xf>
    <xf numFmtId="49" fontId="2" fillId="8" borderId="5" xfId="0" applyNumberFormat="1" applyFont="1" applyFill="1" applyBorder="1" applyAlignment="1">
      <alignment horizontal="right" vertical="center"/>
    </xf>
    <xf numFmtId="49" fontId="2" fillId="8" borderId="5" xfId="0" applyNumberFormat="1" applyFont="1" applyFill="1" applyBorder="1"/>
    <xf numFmtId="0" fontId="2" fillId="8" borderId="9" xfId="0" applyFont="1" applyFill="1" applyBorder="1"/>
    <xf numFmtId="49" fontId="2" fillId="8" borderId="12" xfId="0" applyNumberFormat="1" applyFont="1" applyFill="1" applyBorder="1"/>
    <xf numFmtId="0" fontId="2" fillId="8" borderId="12" xfId="0" applyFont="1" applyFill="1" applyBorder="1" applyAlignment="1">
      <alignment horizontal="right" wrapText="1"/>
    </xf>
    <xf numFmtId="0" fontId="2" fillId="8" borderId="13" xfId="0" applyFont="1" applyFill="1" applyBorder="1" applyAlignment="1">
      <alignment horizontal="right" wrapText="1"/>
    </xf>
    <xf numFmtId="0" fontId="2" fillId="8" borderId="24" xfId="0" applyFont="1" applyFill="1" applyBorder="1" applyAlignment="1">
      <alignment horizontal="right" wrapText="1"/>
    </xf>
    <xf numFmtId="4" fontId="4" fillId="8" borderId="9" xfId="0" applyNumberFormat="1" applyFont="1" applyFill="1" applyBorder="1" applyAlignment="1">
      <alignment horizontal="right" vertical="center"/>
    </xf>
    <xf numFmtId="0" fontId="4" fillId="8" borderId="13" xfId="0" applyFont="1" applyFill="1" applyBorder="1"/>
    <xf numFmtId="4" fontId="4" fillId="8" borderId="24" xfId="0" applyNumberFormat="1" applyFont="1" applyFill="1" applyBorder="1" applyAlignment="1">
      <alignment horizontal="right" vertical="center"/>
    </xf>
    <xf numFmtId="4" fontId="2" fillId="8" borderId="9" xfId="0" applyNumberFormat="1" applyFont="1" applyFill="1" applyBorder="1" applyAlignment="1">
      <alignment horizontal="right" vertical="center"/>
    </xf>
    <xf numFmtId="0" fontId="2" fillId="8" borderId="13" xfId="0" applyFont="1" applyFill="1" applyBorder="1"/>
    <xf numFmtId="4" fontId="2" fillId="8" borderId="24" xfId="0" applyNumberFormat="1" applyFont="1" applyFill="1" applyBorder="1" applyAlignment="1">
      <alignment horizontal="right" vertical="center"/>
    </xf>
    <xf numFmtId="0" fontId="2" fillId="8" borderId="24" xfId="0" applyFont="1" applyFill="1" applyBorder="1"/>
    <xf numFmtId="4" fontId="4" fillId="0" borderId="9" xfId="0" applyNumberFormat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0" fontId="2" fillId="6" borderId="9" xfId="0" applyNumberFormat="1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4" fontId="2" fillId="7" borderId="19" xfId="0" applyNumberFormat="1" applyFont="1" applyFill="1" applyBorder="1" applyAlignment="1">
      <alignment horizontal="right" vertical="center"/>
    </xf>
    <xf numFmtId="4" fontId="2" fillId="7" borderId="9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9" fontId="2" fillId="5" borderId="2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0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/>
    </xf>
    <xf numFmtId="49" fontId="2" fillId="9" borderId="9" xfId="0" applyNumberFormat="1" applyFont="1" applyFill="1" applyBorder="1" applyAlignment="1">
      <alignment horizontal="right" vertical="center"/>
    </xf>
    <xf numFmtId="0" fontId="0" fillId="5" borderId="0" xfId="0" applyFill="1"/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/>
    <xf numFmtId="49" fontId="16" fillId="0" borderId="5" xfId="0" applyNumberFormat="1" applyFont="1" applyBorder="1" applyAlignment="1" applyProtection="1">
      <alignment horizontal="center" vertical="center" wrapText="1"/>
      <protection locked="0"/>
    </xf>
    <xf numFmtId="49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NumberFormat="1" applyFont="1" applyFill="1" applyBorder="1" applyAlignment="1">
      <alignment horizontal="right" vertical="center"/>
    </xf>
    <xf numFmtId="49" fontId="17" fillId="0" borderId="9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49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>
      <alignment horizontal="right" vertical="center"/>
    </xf>
    <xf numFmtId="2" fontId="2" fillId="0" borderId="9" xfId="0" applyNumberFormat="1" applyFont="1" applyBorder="1"/>
    <xf numFmtId="0" fontId="4" fillId="5" borderId="9" xfId="0" applyNumberFormat="1" applyFont="1" applyFill="1" applyBorder="1" applyAlignment="1">
      <alignment horizontal="right" vertical="center"/>
    </xf>
    <xf numFmtId="0" fontId="4" fillId="5" borderId="9" xfId="0" applyNumberFormat="1" applyFont="1" applyFill="1" applyBorder="1"/>
    <xf numFmtId="0" fontId="2" fillId="10" borderId="13" xfId="0" applyFont="1" applyFill="1" applyBorder="1"/>
    <xf numFmtId="0" fontId="2" fillId="5" borderId="12" xfId="0" applyFont="1" applyFill="1" applyBorder="1"/>
    <xf numFmtId="4" fontId="4" fillId="5" borderId="9" xfId="0" applyNumberFormat="1" applyFont="1" applyFill="1" applyBorder="1" applyAlignment="1">
      <alignment horizontal="right" vertical="center"/>
    </xf>
    <xf numFmtId="4" fontId="4" fillId="5" borderId="9" xfId="0" applyNumberFormat="1" applyFont="1" applyFill="1" applyBorder="1" applyAlignment="1">
      <alignment horizontal="right" vertical="center" wrapText="1"/>
    </xf>
    <xf numFmtId="4" fontId="2" fillId="8" borderId="6" xfId="0" applyNumberFormat="1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11" borderId="0" xfId="0" applyFont="1" applyFill="1" applyBorder="1" applyAlignment="1">
      <alignment horizontal="left" vertical="center"/>
    </xf>
    <xf numFmtId="0" fontId="2" fillId="11" borderId="13" xfId="0" applyFont="1" applyFill="1" applyBorder="1"/>
    <xf numFmtId="0" fontId="14" fillId="0" borderId="26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wrapText="1"/>
    </xf>
    <xf numFmtId="0" fontId="2" fillId="0" borderId="24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/>
    </xf>
    <xf numFmtId="0" fontId="2" fillId="10" borderId="21" xfId="0" applyFont="1" applyFill="1" applyBorder="1" applyAlignment="1">
      <alignment horizontal="left" vertical="center" wrapText="1"/>
    </xf>
    <xf numFmtId="0" fontId="2" fillId="10" borderId="30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 wrapText="1"/>
    </xf>
    <xf numFmtId="0" fontId="2" fillId="10" borderId="23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0" fontId="14" fillId="0" borderId="2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3" fillId="2" borderId="33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wrapText="1"/>
    </xf>
    <xf numFmtId="0" fontId="2" fillId="9" borderId="7" xfId="0" applyFont="1" applyFill="1" applyBorder="1" applyAlignment="1">
      <alignment horizontal="left" wrapText="1"/>
    </xf>
    <xf numFmtId="0" fontId="2" fillId="9" borderId="8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/>
    </xf>
    <xf numFmtId="0" fontId="14" fillId="10" borderId="34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36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wrapText="1"/>
    </xf>
    <xf numFmtId="0" fontId="3" fillId="8" borderId="31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top" wrapText="1"/>
    </xf>
    <xf numFmtId="0" fontId="3" fillId="4" borderId="37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6" borderId="33" xfId="0" applyFont="1" applyFill="1" applyBorder="1" applyAlignment="1">
      <alignment horizontal="center" wrapText="1"/>
    </xf>
    <xf numFmtId="0" fontId="14" fillId="6" borderId="3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4" fontId="2" fillId="5" borderId="9" xfId="0" applyNumberFormat="1" applyFont="1" applyFill="1" applyBorder="1" applyAlignment="1">
      <alignment horizontal="right" vertical="center"/>
    </xf>
    <xf numFmtId="0" fontId="2" fillId="5" borderId="9" xfId="0" applyFont="1" applyFill="1" applyBorder="1"/>
    <xf numFmtId="0" fontId="2" fillId="5" borderId="12" xfId="0" applyFont="1" applyFill="1" applyBorder="1" applyAlignment="1">
      <alignment horizontal="left" vertical="center" wrapText="1"/>
    </xf>
    <xf numFmtId="49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10" fontId="4" fillId="5" borderId="9" xfId="0" applyNumberFormat="1" applyFont="1" applyFill="1" applyBorder="1"/>
    <xf numFmtId="0" fontId="2" fillId="5" borderId="13" xfId="0" applyFont="1" applyFill="1" applyBorder="1"/>
    <xf numFmtId="0" fontId="4" fillId="5" borderId="13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/>
    </xf>
    <xf numFmtId="4" fontId="2" fillId="5" borderId="11" xfId="0" applyNumberFormat="1" applyFont="1" applyFill="1" applyBorder="1" applyAlignment="1">
      <alignment horizontal="right" vertical="center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31"/>
  <sheetViews>
    <sheetView tabSelected="1" zoomScale="74" zoomScaleNormal="74" workbookViewId="0">
      <selection activeCell="K42" sqref="K42"/>
    </sheetView>
  </sheetViews>
  <sheetFormatPr defaultRowHeight="12.75"/>
  <cols>
    <col min="1" max="1" width="20.140625" customWidth="1"/>
    <col min="2" max="2" width="0.85546875" hidden="1" customWidth="1"/>
    <col min="3" max="3" width="6.28515625" style="93" customWidth="1"/>
    <col min="4" max="4" width="4.7109375" customWidth="1"/>
    <col min="5" max="5" width="4.140625" hidden="1" customWidth="1"/>
    <col min="7" max="7" width="16.85546875" customWidth="1"/>
    <col min="8" max="8" width="12.85546875" customWidth="1"/>
    <col min="9" max="9" width="11.7109375" customWidth="1"/>
    <col min="10" max="10" width="0" hidden="1" customWidth="1"/>
    <col min="11" max="11" width="11.7109375" customWidth="1"/>
    <col min="12" max="12" width="0" hidden="1" customWidth="1"/>
    <col min="13" max="13" width="11.42578125" customWidth="1"/>
    <col min="14" max="14" width="15.5703125" customWidth="1"/>
    <col min="15" max="15" width="0" hidden="1" customWidth="1"/>
    <col min="16" max="16" width="12.85546875" customWidth="1"/>
    <col min="17" max="17" width="0.7109375" hidden="1" customWidth="1"/>
    <col min="18" max="18" width="13.140625" customWidth="1"/>
    <col min="19" max="19" width="9.140625" style="72"/>
    <col min="20" max="20" width="14.7109375" style="72" customWidth="1"/>
  </cols>
  <sheetData>
    <row r="2" spans="1:20">
      <c r="A2" s="502" t="s">
        <v>65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</row>
    <row r="3" spans="1:20">
      <c r="A3" s="502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</row>
    <row r="4" spans="1:20" ht="13.5" thickBot="1"/>
    <row r="5" spans="1:20">
      <c r="A5" s="503" t="s">
        <v>86</v>
      </c>
      <c r="B5" s="40"/>
      <c r="C5" s="94"/>
      <c r="D5" s="532" t="s">
        <v>91</v>
      </c>
      <c r="E5" s="533"/>
      <c r="F5" s="533"/>
      <c r="G5" s="534"/>
      <c r="H5" s="69" t="s">
        <v>25</v>
      </c>
      <c r="I5" s="42"/>
      <c r="J5" s="42"/>
      <c r="K5" s="42"/>
      <c r="L5" s="42"/>
      <c r="M5" s="42"/>
      <c r="N5" s="42"/>
      <c r="O5" s="42"/>
      <c r="P5" s="42"/>
      <c r="Q5" s="42"/>
      <c r="R5" s="41"/>
      <c r="S5" s="526" t="s">
        <v>90</v>
      </c>
      <c r="T5" s="527"/>
    </row>
    <row r="6" spans="1:20">
      <c r="A6" s="504"/>
      <c r="B6" s="43"/>
      <c r="C6" s="95" t="s">
        <v>24</v>
      </c>
      <c r="D6" s="535"/>
      <c r="E6" s="536"/>
      <c r="F6" s="536"/>
      <c r="G6" s="537"/>
      <c r="H6" s="70" t="s">
        <v>26</v>
      </c>
      <c r="I6" s="44" t="s">
        <v>28</v>
      </c>
      <c r="J6" s="43"/>
      <c r="K6" s="44" t="s">
        <v>28</v>
      </c>
      <c r="L6" s="43"/>
      <c r="M6" s="44" t="s">
        <v>28</v>
      </c>
      <c r="N6" s="44" t="s">
        <v>30</v>
      </c>
      <c r="O6" s="43"/>
      <c r="P6" s="44" t="s">
        <v>32</v>
      </c>
      <c r="Q6" s="43"/>
      <c r="R6" s="68" t="s">
        <v>35</v>
      </c>
      <c r="S6" s="528"/>
      <c r="T6" s="529"/>
    </row>
    <row r="7" spans="1:20">
      <c r="A7" s="504"/>
      <c r="B7" s="44"/>
      <c r="C7" s="96"/>
      <c r="D7" s="535"/>
      <c r="E7" s="536"/>
      <c r="F7" s="536"/>
      <c r="G7" s="537"/>
      <c r="H7" s="70" t="s">
        <v>27</v>
      </c>
      <c r="I7" s="44" t="s">
        <v>29</v>
      </c>
      <c r="J7" s="43"/>
      <c r="K7" s="44" t="s">
        <v>29</v>
      </c>
      <c r="L7" s="43"/>
      <c r="M7" s="44" t="s">
        <v>29</v>
      </c>
      <c r="N7" s="44" t="s">
        <v>31</v>
      </c>
      <c r="O7" s="43"/>
      <c r="P7" s="44" t="s">
        <v>33</v>
      </c>
      <c r="Q7" s="43"/>
      <c r="R7" s="68" t="s">
        <v>36</v>
      </c>
      <c r="S7" s="528"/>
      <c r="T7" s="529"/>
    </row>
    <row r="8" spans="1:20" ht="13.5" thickBot="1">
      <c r="A8" s="505"/>
      <c r="B8" s="64"/>
      <c r="C8" s="97"/>
      <c r="D8" s="538"/>
      <c r="E8" s="539"/>
      <c r="F8" s="539"/>
      <c r="G8" s="540"/>
      <c r="H8" s="71">
        <v>-2019</v>
      </c>
      <c r="I8" s="66">
        <v>2020</v>
      </c>
      <c r="J8" s="66">
        <v>2017</v>
      </c>
      <c r="K8" s="66">
        <v>2021</v>
      </c>
      <c r="L8" s="66">
        <v>2019</v>
      </c>
      <c r="M8" s="66">
        <v>2022</v>
      </c>
      <c r="N8" s="64"/>
      <c r="O8" s="64"/>
      <c r="P8" s="66" t="s">
        <v>34</v>
      </c>
      <c r="Q8" s="64"/>
      <c r="R8" s="65"/>
      <c r="S8" s="530"/>
      <c r="T8" s="531"/>
    </row>
    <row r="9" spans="1:20" ht="75" customHeight="1" thickBot="1">
      <c r="A9" s="57" t="s">
        <v>174</v>
      </c>
      <c r="B9" s="58"/>
      <c r="C9" s="98" t="s">
        <v>0</v>
      </c>
      <c r="D9" s="59"/>
      <c r="E9" s="60"/>
      <c r="F9" s="60"/>
      <c r="G9" s="61"/>
      <c r="H9" s="62"/>
      <c r="I9" s="63"/>
      <c r="J9" s="58"/>
      <c r="K9" s="63"/>
      <c r="L9" s="58"/>
      <c r="M9" s="63"/>
      <c r="N9" s="178">
        <f>+N12+N15+N18+N21</f>
        <v>11622000</v>
      </c>
      <c r="O9" s="63" t="e">
        <f>+O12+#REF!</f>
        <v>#REF!</v>
      </c>
      <c r="P9" s="178">
        <f>+P12+P15+P18+P21</f>
        <v>0</v>
      </c>
      <c r="Q9" s="63" t="e">
        <f>+Q12+#REF!</f>
        <v>#REF!</v>
      </c>
      <c r="R9" s="63">
        <f>+N9+P9</f>
        <v>11622000</v>
      </c>
      <c r="S9" s="484" t="s">
        <v>136</v>
      </c>
      <c r="T9" s="485"/>
    </row>
    <row r="10" spans="1:20" ht="36.75" customHeight="1">
      <c r="A10" s="126"/>
      <c r="B10" s="114"/>
      <c r="C10" s="127"/>
      <c r="D10" s="506" t="s">
        <v>87</v>
      </c>
      <c r="E10" s="507"/>
      <c r="F10" s="507"/>
      <c r="G10" s="508"/>
      <c r="H10" s="159"/>
      <c r="I10" s="113"/>
      <c r="J10" s="114"/>
      <c r="K10" s="113"/>
      <c r="L10" s="114"/>
      <c r="M10" s="113"/>
      <c r="N10" s="113"/>
      <c r="O10" s="114"/>
      <c r="P10" s="113"/>
      <c r="Q10" s="114"/>
      <c r="R10" s="128"/>
      <c r="S10" s="480"/>
      <c r="T10" s="481"/>
    </row>
    <row r="11" spans="1:20" ht="51" customHeight="1" thickBot="1">
      <c r="A11" s="53"/>
      <c r="B11" s="37"/>
      <c r="C11" s="104"/>
      <c r="D11" s="51"/>
      <c r="E11" s="52"/>
      <c r="F11" s="401" t="s">
        <v>88</v>
      </c>
      <c r="G11" s="402"/>
      <c r="H11" s="160"/>
      <c r="I11" s="253">
        <v>1.4999999999999999E-2</v>
      </c>
      <c r="J11" s="254"/>
      <c r="K11" s="253" t="s">
        <v>173</v>
      </c>
      <c r="L11" s="254"/>
      <c r="M11" s="253" t="s">
        <v>173</v>
      </c>
      <c r="N11" s="24"/>
      <c r="O11" s="37"/>
      <c r="P11" s="24"/>
      <c r="Q11" s="37"/>
      <c r="R11" s="78"/>
      <c r="S11" s="482"/>
      <c r="T11" s="483"/>
    </row>
    <row r="12" spans="1:20" ht="57" customHeight="1" thickBot="1">
      <c r="A12" s="26" t="s">
        <v>194</v>
      </c>
      <c r="B12" s="27"/>
      <c r="C12" s="39" t="s">
        <v>0</v>
      </c>
      <c r="D12" s="28"/>
      <c r="E12" s="29"/>
      <c r="F12" s="29"/>
      <c r="G12" s="30"/>
      <c r="H12" s="31"/>
      <c r="I12" s="32"/>
      <c r="J12" s="27"/>
      <c r="K12" s="32"/>
      <c r="L12" s="27"/>
      <c r="M12" s="32"/>
      <c r="N12" s="75">
        <v>9572000</v>
      </c>
      <c r="O12" s="27"/>
      <c r="P12" s="32"/>
      <c r="Q12" s="27"/>
      <c r="R12" s="75">
        <f>+N12+P12</f>
        <v>9572000</v>
      </c>
      <c r="S12" s="484" t="s">
        <v>136</v>
      </c>
      <c r="T12" s="485"/>
    </row>
    <row r="13" spans="1:20" ht="39.75" customHeight="1">
      <c r="A13" s="21"/>
      <c r="B13" s="1"/>
      <c r="C13" s="101"/>
      <c r="D13" s="378" t="s">
        <v>195</v>
      </c>
      <c r="E13" s="415"/>
      <c r="F13" s="415"/>
      <c r="G13" s="416"/>
      <c r="H13" s="12"/>
      <c r="I13" s="13"/>
      <c r="J13" s="1"/>
      <c r="K13" s="13"/>
      <c r="L13" s="1"/>
      <c r="M13" s="13"/>
      <c r="N13" s="13"/>
      <c r="O13" s="1"/>
      <c r="P13" s="13"/>
      <c r="Q13" s="1"/>
      <c r="R13" s="76"/>
      <c r="S13" s="367"/>
      <c r="T13" s="368"/>
    </row>
    <row r="14" spans="1:20" ht="48" customHeight="1" thickBot="1">
      <c r="A14" s="19"/>
      <c r="B14" s="2"/>
      <c r="C14" s="99"/>
      <c r="D14" s="4"/>
      <c r="E14" s="3"/>
      <c r="F14" s="384" t="s">
        <v>196</v>
      </c>
      <c r="G14" s="509"/>
      <c r="H14" s="198" t="s">
        <v>197</v>
      </c>
      <c r="I14" s="199" t="s">
        <v>198</v>
      </c>
      <c r="J14" s="200"/>
      <c r="K14" s="199" t="s">
        <v>199</v>
      </c>
      <c r="L14" s="200"/>
      <c r="M14" s="199" t="s">
        <v>199</v>
      </c>
      <c r="N14" s="14"/>
      <c r="O14" s="2"/>
      <c r="P14" s="14"/>
      <c r="Q14" s="2"/>
      <c r="R14" s="73"/>
      <c r="S14" s="438"/>
      <c r="T14" s="439"/>
    </row>
    <row r="15" spans="1:20" ht="54" customHeight="1" thickBot="1">
      <c r="A15" s="26" t="s">
        <v>103</v>
      </c>
      <c r="B15" s="27"/>
      <c r="C15" s="39" t="s">
        <v>0</v>
      </c>
      <c r="D15" s="28"/>
      <c r="E15" s="29"/>
      <c r="F15" s="29"/>
      <c r="G15" s="30"/>
      <c r="H15" s="31"/>
      <c r="I15" s="32"/>
      <c r="J15" s="27"/>
      <c r="K15" s="32"/>
      <c r="L15" s="27"/>
      <c r="M15" s="32"/>
      <c r="N15" s="32">
        <v>300000</v>
      </c>
      <c r="O15" s="27"/>
      <c r="P15" s="32"/>
      <c r="Q15" s="27"/>
      <c r="R15" s="75">
        <f>+N15+P15</f>
        <v>300000</v>
      </c>
      <c r="S15" s="484" t="s">
        <v>136</v>
      </c>
      <c r="T15" s="485"/>
    </row>
    <row r="16" spans="1:20" ht="26.25" customHeight="1">
      <c r="A16" s="21"/>
      <c r="B16" s="1"/>
      <c r="C16" s="101"/>
      <c r="D16" s="378" t="s">
        <v>89</v>
      </c>
      <c r="E16" s="415"/>
      <c r="F16" s="415"/>
      <c r="G16" s="416"/>
      <c r="H16" s="12"/>
      <c r="I16" s="13"/>
      <c r="J16" s="1"/>
      <c r="K16" s="13"/>
      <c r="L16" s="1"/>
      <c r="M16" s="13"/>
      <c r="N16" s="13"/>
      <c r="O16" s="1"/>
      <c r="P16" s="13"/>
      <c r="Q16" s="1"/>
      <c r="R16" s="76"/>
      <c r="S16" s="367"/>
      <c r="T16" s="368"/>
    </row>
    <row r="17" spans="1:20" ht="26.25" customHeight="1" thickBot="1">
      <c r="A17" s="19"/>
      <c r="B17" s="2"/>
      <c r="C17" s="99"/>
      <c r="D17" s="4"/>
      <c r="E17" s="3"/>
      <c r="F17" s="512" t="s">
        <v>21</v>
      </c>
      <c r="G17" s="385"/>
      <c r="H17" s="153">
        <v>5</v>
      </c>
      <c r="I17" s="154">
        <v>2</v>
      </c>
      <c r="J17" s="155"/>
      <c r="K17" s="154">
        <v>5</v>
      </c>
      <c r="L17" s="155"/>
      <c r="M17" s="154">
        <v>5</v>
      </c>
      <c r="N17" s="14"/>
      <c r="O17" s="2"/>
      <c r="P17" s="14"/>
      <c r="Q17" s="2"/>
      <c r="R17" s="73"/>
      <c r="S17" s="438"/>
      <c r="T17" s="439"/>
    </row>
    <row r="18" spans="1:20" ht="72" customHeight="1" thickBot="1">
      <c r="A18" s="26" t="s">
        <v>175</v>
      </c>
      <c r="B18" s="27"/>
      <c r="C18" s="39" t="s">
        <v>0</v>
      </c>
      <c r="D18" s="28"/>
      <c r="E18" s="29"/>
      <c r="F18" s="29"/>
      <c r="G18" s="30"/>
      <c r="H18" s="31"/>
      <c r="I18" s="32"/>
      <c r="J18" s="27"/>
      <c r="K18" s="32"/>
      <c r="L18" s="27"/>
      <c r="M18" s="32"/>
      <c r="N18" s="32">
        <v>1550000</v>
      </c>
      <c r="O18" s="27"/>
      <c r="P18" s="32"/>
      <c r="Q18" s="27"/>
      <c r="R18" s="75">
        <f>+N18+P18</f>
        <v>1550000</v>
      </c>
      <c r="S18" s="495" t="s">
        <v>136</v>
      </c>
      <c r="T18" s="496"/>
    </row>
    <row r="19" spans="1:20" ht="33.75" customHeight="1">
      <c r="A19" s="21"/>
      <c r="B19" s="1"/>
      <c r="C19" s="101"/>
      <c r="D19" s="420" t="s">
        <v>166</v>
      </c>
      <c r="E19" s="497"/>
      <c r="F19" s="497"/>
      <c r="G19" s="498"/>
      <c r="H19" s="158"/>
      <c r="I19" s="49"/>
      <c r="J19" s="50"/>
      <c r="K19" s="49"/>
      <c r="L19" s="50"/>
      <c r="M19" s="49"/>
      <c r="N19" s="49"/>
      <c r="O19" s="50"/>
      <c r="P19" s="49"/>
      <c r="Q19" s="50"/>
      <c r="R19" s="148"/>
      <c r="S19" s="367"/>
      <c r="T19" s="368"/>
    </row>
    <row r="20" spans="1:20" ht="51" customHeight="1" thickBot="1">
      <c r="A20" s="19"/>
      <c r="B20" s="2"/>
      <c r="C20" s="99"/>
      <c r="D20" s="111"/>
      <c r="E20" s="112"/>
      <c r="F20" s="371" t="s">
        <v>167</v>
      </c>
      <c r="G20" s="486"/>
      <c r="H20" s="149"/>
      <c r="I20" s="149">
        <v>1</v>
      </c>
      <c r="J20" s="114"/>
      <c r="K20" s="113"/>
      <c r="L20" s="114"/>
      <c r="M20" s="149"/>
      <c r="N20" s="113"/>
      <c r="O20" s="114"/>
      <c r="P20" s="113"/>
      <c r="Q20" s="114"/>
      <c r="R20" s="128"/>
      <c r="S20" s="438"/>
      <c r="T20" s="439"/>
    </row>
    <row r="21" spans="1:20" ht="51" customHeight="1" thickBot="1">
      <c r="A21" s="26" t="s">
        <v>200</v>
      </c>
      <c r="B21" s="27"/>
      <c r="C21" s="39" t="s">
        <v>0</v>
      </c>
      <c r="D21" s="28"/>
      <c r="E21" s="29"/>
      <c r="F21" s="29"/>
      <c r="G21" s="30"/>
      <c r="H21" s="31"/>
      <c r="I21" s="32"/>
      <c r="J21" s="27"/>
      <c r="K21" s="32"/>
      <c r="L21" s="27"/>
      <c r="M21" s="32"/>
      <c r="N21" s="32">
        <v>200000</v>
      </c>
      <c r="O21" s="27"/>
      <c r="P21" s="32"/>
      <c r="Q21" s="27"/>
      <c r="R21" s="75">
        <f>+N21+P21</f>
        <v>200000</v>
      </c>
      <c r="S21" s="495" t="s">
        <v>136</v>
      </c>
      <c r="T21" s="496"/>
    </row>
    <row r="22" spans="1:20" ht="51" customHeight="1">
      <c r="A22" s="21"/>
      <c r="B22" s="1"/>
      <c r="C22" s="101"/>
      <c r="D22" s="420" t="s">
        <v>201</v>
      </c>
      <c r="E22" s="497"/>
      <c r="F22" s="497"/>
      <c r="G22" s="498"/>
      <c r="H22" s="158"/>
      <c r="I22" s="49"/>
      <c r="J22" s="50"/>
      <c r="K22" s="49"/>
      <c r="L22" s="50"/>
      <c r="M22" s="49"/>
      <c r="N22" s="49"/>
      <c r="O22" s="50"/>
      <c r="P22" s="49"/>
      <c r="Q22" s="50"/>
      <c r="R22" s="148"/>
      <c r="S22" s="367"/>
      <c r="T22" s="368"/>
    </row>
    <row r="23" spans="1:20" ht="51" customHeight="1" thickBot="1">
      <c r="A23" s="19"/>
      <c r="B23" s="2"/>
      <c r="C23" s="99"/>
      <c r="D23" s="111"/>
      <c r="E23" s="112"/>
      <c r="F23" s="371" t="s">
        <v>202</v>
      </c>
      <c r="G23" s="486"/>
      <c r="H23" s="159"/>
      <c r="I23" s="149">
        <v>0.01</v>
      </c>
      <c r="J23" s="114"/>
      <c r="K23" s="113"/>
      <c r="L23" s="114"/>
      <c r="M23" s="149"/>
      <c r="N23" s="113"/>
      <c r="O23" s="114"/>
      <c r="P23" s="113"/>
      <c r="Q23" s="114"/>
      <c r="R23" s="128"/>
      <c r="S23" s="438"/>
      <c r="T23" s="439"/>
    </row>
    <row r="24" spans="1:20" ht="66" customHeight="1" thickBot="1">
      <c r="A24" s="67" t="s">
        <v>37</v>
      </c>
      <c r="B24" s="9"/>
      <c r="C24" s="102" t="s">
        <v>2</v>
      </c>
      <c r="D24" s="8"/>
      <c r="E24" s="9"/>
      <c r="F24" s="9"/>
      <c r="G24" s="10"/>
      <c r="H24" s="11"/>
      <c r="I24" s="11"/>
      <c r="J24" s="7"/>
      <c r="K24" s="11"/>
      <c r="L24" s="7"/>
      <c r="M24" s="11"/>
      <c r="N24" s="11">
        <f t="shared" ref="N24:Q24" si="0">+N27+N30+N33+N39+N42+N36+N45+N48</f>
        <v>32580000</v>
      </c>
      <c r="O24" s="11">
        <f>+O27+O30+O33+O39+O42</f>
        <v>0</v>
      </c>
      <c r="P24" s="11">
        <f t="shared" si="0"/>
        <v>0</v>
      </c>
      <c r="Q24" s="11">
        <f t="shared" si="0"/>
        <v>0</v>
      </c>
      <c r="R24" s="331">
        <f>+N24+P24</f>
        <v>32580000</v>
      </c>
      <c r="S24" s="484" t="s">
        <v>136</v>
      </c>
      <c r="T24" s="485"/>
    </row>
    <row r="25" spans="1:20" ht="75.75" customHeight="1">
      <c r="A25" s="19"/>
      <c r="B25" s="2"/>
      <c r="C25" s="99"/>
      <c r="D25" s="510" t="s">
        <v>143</v>
      </c>
      <c r="E25" s="511"/>
      <c r="F25" s="511"/>
      <c r="G25" s="414"/>
      <c r="H25" s="14"/>
      <c r="I25" s="14"/>
      <c r="J25" s="2"/>
      <c r="K25" s="14"/>
      <c r="L25" s="2"/>
      <c r="M25" s="14"/>
      <c r="N25" s="14"/>
      <c r="O25" s="2"/>
      <c r="P25" s="14"/>
      <c r="Q25" s="2"/>
      <c r="R25" s="73"/>
      <c r="S25" s="367"/>
      <c r="T25" s="368"/>
    </row>
    <row r="26" spans="1:20" ht="35.25" customHeight="1" thickBot="1">
      <c r="A26" s="20"/>
      <c r="B26" s="5"/>
      <c r="C26" s="100"/>
      <c r="D26" s="15"/>
      <c r="E26" s="16"/>
      <c r="F26" s="376" t="s">
        <v>144</v>
      </c>
      <c r="G26" s="377"/>
      <c r="H26" s="137">
        <v>25090</v>
      </c>
      <c r="I26" s="137">
        <v>25090</v>
      </c>
      <c r="J26" s="138"/>
      <c r="K26" s="137">
        <v>26000</v>
      </c>
      <c r="L26" s="138"/>
      <c r="M26" s="137">
        <v>26000</v>
      </c>
      <c r="N26" s="6"/>
      <c r="O26" s="5"/>
      <c r="P26" s="6"/>
      <c r="Q26" s="5"/>
      <c r="R26" s="74"/>
      <c r="S26" s="438"/>
      <c r="T26" s="439"/>
    </row>
    <row r="27" spans="1:20" ht="63.75" customHeight="1" thickBot="1">
      <c r="A27" s="26" t="s">
        <v>104</v>
      </c>
      <c r="B27" s="27"/>
      <c r="C27" s="39" t="s">
        <v>19</v>
      </c>
      <c r="D27" s="28"/>
      <c r="E27" s="29"/>
      <c r="F27" s="29"/>
      <c r="G27" s="30"/>
      <c r="H27" s="32"/>
      <c r="I27" s="32"/>
      <c r="J27" s="27"/>
      <c r="K27" s="32"/>
      <c r="L27" s="27"/>
      <c r="M27" s="32"/>
      <c r="N27" s="32">
        <v>5800000</v>
      </c>
      <c r="O27" s="27"/>
      <c r="P27" s="32"/>
      <c r="Q27" s="27"/>
      <c r="R27" s="75">
        <f>+N27+P27</f>
        <v>5800000</v>
      </c>
      <c r="S27" s="484" t="s">
        <v>136</v>
      </c>
      <c r="T27" s="485"/>
    </row>
    <row r="28" spans="1:20" ht="42" customHeight="1">
      <c r="A28" s="21"/>
      <c r="B28" s="1"/>
      <c r="C28" s="101"/>
      <c r="D28" s="420" t="s">
        <v>23</v>
      </c>
      <c r="E28" s="421"/>
      <c r="F28" s="421"/>
      <c r="G28" s="422"/>
      <c r="H28" s="49"/>
      <c r="I28" s="49"/>
      <c r="J28" s="50"/>
      <c r="K28" s="49"/>
      <c r="L28" s="50"/>
      <c r="M28" s="49"/>
      <c r="N28" s="13"/>
      <c r="O28" s="1"/>
      <c r="P28" s="13"/>
      <c r="Q28" s="1"/>
      <c r="R28" s="76"/>
      <c r="S28" s="367"/>
      <c r="T28" s="368"/>
    </row>
    <row r="29" spans="1:20" ht="70.5" customHeight="1" thickBot="1">
      <c r="A29" s="20"/>
      <c r="B29" s="5"/>
      <c r="C29" s="100"/>
      <c r="D29" s="51"/>
      <c r="E29" s="52"/>
      <c r="F29" s="401" t="s">
        <v>203</v>
      </c>
      <c r="G29" s="402"/>
      <c r="H29" s="137">
        <v>8</v>
      </c>
      <c r="I29" s="137">
        <v>9</v>
      </c>
      <c r="J29" s="138"/>
      <c r="K29" s="137">
        <v>10</v>
      </c>
      <c r="L29" s="138"/>
      <c r="M29" s="137">
        <v>10</v>
      </c>
      <c r="N29" s="6"/>
      <c r="O29" s="5"/>
      <c r="P29" s="6"/>
      <c r="Q29" s="5"/>
      <c r="R29" s="74"/>
      <c r="S29" s="438"/>
      <c r="T29" s="439"/>
    </row>
    <row r="30" spans="1:20" ht="51" customHeight="1" thickBot="1">
      <c r="A30" s="26" t="s">
        <v>105</v>
      </c>
      <c r="B30" s="27"/>
      <c r="C30" s="39" t="s">
        <v>7</v>
      </c>
      <c r="D30" s="28"/>
      <c r="E30" s="29"/>
      <c r="F30" s="29"/>
      <c r="G30" s="30"/>
      <c r="H30" s="32"/>
      <c r="I30" s="32"/>
      <c r="J30" s="27"/>
      <c r="K30" s="32"/>
      <c r="L30" s="27"/>
      <c r="M30" s="32"/>
      <c r="N30" s="32">
        <v>9500000</v>
      </c>
      <c r="O30" s="27"/>
      <c r="P30" s="32"/>
      <c r="Q30" s="27"/>
      <c r="R30" s="75">
        <f>+N30+P30</f>
        <v>9500000</v>
      </c>
      <c r="S30" s="484" t="s">
        <v>102</v>
      </c>
      <c r="T30" s="485"/>
    </row>
    <row r="31" spans="1:20" ht="33" customHeight="1">
      <c r="A31" s="21"/>
      <c r="B31" s="1"/>
      <c r="C31" s="101"/>
      <c r="D31" s="378" t="s">
        <v>204</v>
      </c>
      <c r="E31" s="379"/>
      <c r="F31" s="379"/>
      <c r="G31" s="380"/>
      <c r="H31" s="13"/>
      <c r="I31" s="13"/>
      <c r="J31" s="1"/>
      <c r="K31" s="13"/>
      <c r="L31" s="1"/>
      <c r="M31" s="13"/>
      <c r="N31" s="13"/>
      <c r="O31" s="1"/>
      <c r="P31" s="13"/>
      <c r="Q31" s="1"/>
      <c r="R31" s="76"/>
      <c r="S31" s="367"/>
      <c r="T31" s="368"/>
    </row>
    <row r="32" spans="1:20" ht="41.25" customHeight="1" thickBot="1">
      <c r="A32" s="20"/>
      <c r="B32" s="5"/>
      <c r="C32" s="100"/>
      <c r="D32" s="15"/>
      <c r="E32" s="16"/>
      <c r="F32" s="376" t="s">
        <v>22</v>
      </c>
      <c r="G32" s="377"/>
      <c r="H32" s="6">
        <v>500</v>
      </c>
      <c r="I32" s="6">
        <v>600</v>
      </c>
      <c r="J32" s="5"/>
      <c r="K32" s="6">
        <v>500</v>
      </c>
      <c r="L32" s="5"/>
      <c r="M32" s="6">
        <v>500</v>
      </c>
      <c r="N32" s="6"/>
      <c r="O32" s="5"/>
      <c r="P32" s="6"/>
      <c r="Q32" s="5"/>
      <c r="R32" s="74"/>
      <c r="S32" s="438"/>
      <c r="T32" s="439"/>
    </row>
    <row r="33" spans="1:21" ht="54.75" customHeight="1" thickBot="1">
      <c r="A33" s="26" t="s">
        <v>106</v>
      </c>
      <c r="B33" s="27"/>
      <c r="C33" s="39" t="s">
        <v>3</v>
      </c>
      <c r="D33" s="28"/>
      <c r="E33" s="29"/>
      <c r="F33" s="29"/>
      <c r="G33" s="30"/>
      <c r="H33" s="32"/>
      <c r="I33" s="32"/>
      <c r="J33" s="27"/>
      <c r="K33" s="32"/>
      <c r="L33" s="27"/>
      <c r="M33" s="32"/>
      <c r="N33" s="120">
        <v>4550000</v>
      </c>
      <c r="O33" s="27"/>
      <c r="P33" s="32"/>
      <c r="Q33" s="27"/>
      <c r="R33" s="75">
        <f>+N33+P33</f>
        <v>4550000</v>
      </c>
      <c r="S33" s="484" t="s">
        <v>136</v>
      </c>
      <c r="T33" s="485"/>
    </row>
    <row r="34" spans="1:21" ht="24.75" customHeight="1">
      <c r="A34" s="21"/>
      <c r="B34" s="1"/>
      <c r="C34" s="101"/>
      <c r="D34" s="378" t="s">
        <v>171</v>
      </c>
      <c r="E34" s="379"/>
      <c r="F34" s="379"/>
      <c r="G34" s="380"/>
      <c r="H34" s="13"/>
      <c r="I34" s="13"/>
      <c r="J34" s="1"/>
      <c r="K34" s="13"/>
      <c r="L34" s="1"/>
      <c r="M34" s="13"/>
      <c r="N34" s="13"/>
      <c r="O34" s="1"/>
      <c r="P34" s="13"/>
      <c r="Q34" s="1"/>
      <c r="R34" s="76"/>
      <c r="S34" s="367"/>
      <c r="T34" s="368"/>
    </row>
    <row r="35" spans="1:21" ht="26.25" customHeight="1" thickBot="1">
      <c r="A35" s="20"/>
      <c r="B35" s="5"/>
      <c r="C35" s="100"/>
      <c r="D35" s="15"/>
      <c r="E35" s="16"/>
      <c r="F35" s="376" t="s">
        <v>172</v>
      </c>
      <c r="G35" s="381"/>
      <c r="H35" s="6">
        <v>20</v>
      </c>
      <c r="I35" s="6">
        <v>50</v>
      </c>
      <c r="J35" s="5"/>
      <c r="K35" s="6">
        <v>50</v>
      </c>
      <c r="L35" s="5"/>
      <c r="M35" s="6">
        <v>40</v>
      </c>
      <c r="N35" s="6"/>
      <c r="O35" s="5"/>
      <c r="P35" s="6"/>
      <c r="Q35" s="5"/>
      <c r="R35" s="74"/>
      <c r="S35" s="369"/>
      <c r="T35" s="370"/>
    </row>
    <row r="36" spans="1:21" ht="74.25" customHeight="1" thickBot="1">
      <c r="A36" s="26" t="s">
        <v>205</v>
      </c>
      <c r="B36" s="27"/>
      <c r="C36" s="39" t="s">
        <v>7</v>
      </c>
      <c r="D36" s="28"/>
      <c r="E36" s="29"/>
      <c r="F36" s="29"/>
      <c r="G36" s="30"/>
      <c r="H36" s="32"/>
      <c r="I36" s="32"/>
      <c r="J36" s="27"/>
      <c r="K36" s="32"/>
      <c r="L36" s="27"/>
      <c r="M36" s="32"/>
      <c r="N36" s="32">
        <v>8500000</v>
      </c>
      <c r="O36" s="27"/>
      <c r="P36" s="32"/>
      <c r="Q36" s="27"/>
      <c r="R36" s="75">
        <f>+N36+P36</f>
        <v>8500000</v>
      </c>
      <c r="S36" s="446" t="s">
        <v>341</v>
      </c>
      <c r="T36" s="447"/>
    </row>
    <row r="37" spans="1:21" ht="48" customHeight="1">
      <c r="A37" s="146"/>
      <c r="B37" s="50"/>
      <c r="C37" s="147"/>
      <c r="D37" s="487" t="s">
        <v>206</v>
      </c>
      <c r="E37" s="488"/>
      <c r="F37" s="488"/>
      <c r="G37" s="489"/>
      <c r="H37" s="49"/>
      <c r="I37" s="49"/>
      <c r="J37" s="50"/>
      <c r="K37" s="49"/>
      <c r="L37" s="50"/>
      <c r="M37" s="49"/>
      <c r="N37" s="49"/>
      <c r="O37" s="50"/>
      <c r="P37" s="49"/>
      <c r="Q37" s="50"/>
      <c r="R37" s="148"/>
      <c r="S37" s="480"/>
      <c r="T37" s="481"/>
    </row>
    <row r="38" spans="1:21" s="135" customFormat="1" ht="79.5" customHeight="1" thickBot="1">
      <c r="A38" s="53"/>
      <c r="B38" s="37"/>
      <c r="C38" s="104"/>
      <c r="D38" s="51"/>
      <c r="E38" s="52"/>
      <c r="F38" s="401" t="s">
        <v>207</v>
      </c>
      <c r="G38" s="402"/>
      <c r="H38" s="24"/>
      <c r="I38" s="195" t="s">
        <v>193</v>
      </c>
      <c r="J38" s="37"/>
      <c r="K38" s="195"/>
      <c r="L38" s="37"/>
      <c r="M38" s="24"/>
      <c r="N38" s="24"/>
      <c r="O38" s="37"/>
      <c r="P38" s="24"/>
      <c r="Q38" s="114"/>
      <c r="R38" s="128"/>
      <c r="S38" s="482"/>
      <c r="T38" s="483"/>
    </row>
    <row r="39" spans="1:21" ht="44.25" hidden="1" customHeight="1" thickBot="1">
      <c r="A39" s="90"/>
      <c r="B39" s="83"/>
      <c r="C39" s="92"/>
      <c r="D39" s="84"/>
      <c r="E39" s="85"/>
      <c r="F39" s="86"/>
      <c r="G39" s="87"/>
      <c r="H39" s="88"/>
      <c r="I39" s="88"/>
      <c r="J39" s="83"/>
      <c r="K39" s="88"/>
      <c r="L39" s="83"/>
      <c r="M39" s="88"/>
      <c r="N39" s="88"/>
      <c r="O39" s="88"/>
      <c r="P39" s="88"/>
      <c r="Q39" s="88"/>
      <c r="R39" s="75"/>
      <c r="S39" s="484"/>
      <c r="T39" s="485"/>
    </row>
    <row r="40" spans="1:21" ht="55.5" hidden="1" customHeight="1">
      <c r="A40" s="522"/>
      <c r="B40" s="5"/>
      <c r="C40" s="100"/>
      <c r="D40" s="406"/>
      <c r="E40" s="407"/>
      <c r="F40" s="407"/>
      <c r="G40" s="408"/>
      <c r="H40" s="6"/>
      <c r="I40" s="33"/>
      <c r="J40" s="5"/>
      <c r="K40" s="33"/>
      <c r="L40" s="5"/>
      <c r="M40" s="33"/>
      <c r="N40" s="6"/>
      <c r="O40" s="5"/>
      <c r="P40" s="6"/>
      <c r="Q40" s="5"/>
      <c r="R40" s="74"/>
      <c r="S40" s="369"/>
      <c r="T40" s="370"/>
      <c r="U40" s="121"/>
    </row>
    <row r="41" spans="1:21" ht="44.25" hidden="1" customHeight="1" thickBot="1">
      <c r="A41" s="523"/>
      <c r="B41" s="37"/>
      <c r="C41" s="104"/>
      <c r="D41" s="51"/>
      <c r="E41" s="52"/>
      <c r="F41" s="515"/>
      <c r="G41" s="516"/>
      <c r="H41" s="24"/>
      <c r="I41" s="137"/>
      <c r="J41" s="138"/>
      <c r="K41" s="137"/>
      <c r="L41" s="138"/>
      <c r="M41" s="137"/>
      <c r="N41" s="24"/>
      <c r="O41" s="37"/>
      <c r="P41" s="24"/>
      <c r="Q41" s="37"/>
      <c r="R41" s="78"/>
      <c r="S41" s="369"/>
      <c r="T41" s="370"/>
    </row>
    <row r="42" spans="1:21" ht="49.5" customHeight="1" thickBot="1">
      <c r="A42" s="108" t="s">
        <v>107</v>
      </c>
      <c r="B42" s="83"/>
      <c r="C42" s="92" t="s">
        <v>108</v>
      </c>
      <c r="D42" s="84"/>
      <c r="E42" s="85"/>
      <c r="F42" s="106"/>
      <c r="G42" s="107"/>
      <c r="H42" s="88"/>
      <c r="I42" s="88"/>
      <c r="J42" s="83"/>
      <c r="K42" s="88"/>
      <c r="L42" s="83"/>
      <c r="M42" s="88"/>
      <c r="N42" s="88">
        <v>900000</v>
      </c>
      <c r="O42" s="83"/>
      <c r="P42" s="88"/>
      <c r="Q42" s="83"/>
      <c r="R42" s="75">
        <f>+N42+P42</f>
        <v>900000</v>
      </c>
      <c r="S42" s="484" t="s">
        <v>136</v>
      </c>
      <c r="T42" s="485"/>
    </row>
    <row r="43" spans="1:21" ht="38.25" customHeight="1">
      <c r="A43" s="82"/>
      <c r="B43" s="5"/>
      <c r="C43" s="100"/>
      <c r="D43" s="406" t="s">
        <v>109</v>
      </c>
      <c r="E43" s="407"/>
      <c r="F43" s="407"/>
      <c r="G43" s="408"/>
      <c r="H43" s="6"/>
      <c r="I43" s="6"/>
      <c r="J43" s="5"/>
      <c r="K43" s="6"/>
      <c r="L43" s="5"/>
      <c r="M43" s="6"/>
      <c r="N43" s="6"/>
      <c r="O43" s="5"/>
      <c r="P43" s="6"/>
      <c r="Q43" s="5"/>
      <c r="R43" s="74"/>
      <c r="S43" s="156"/>
      <c r="T43" s="157"/>
    </row>
    <row r="44" spans="1:21" ht="52.5" customHeight="1" thickBot="1">
      <c r="A44" s="82"/>
      <c r="B44" s="5"/>
      <c r="C44" s="100"/>
      <c r="D44" s="15"/>
      <c r="E44" s="16"/>
      <c r="F44" s="448" t="s">
        <v>145</v>
      </c>
      <c r="G44" s="449"/>
      <c r="H44" s="6">
        <v>16</v>
      </c>
      <c r="I44" s="6">
        <v>15</v>
      </c>
      <c r="J44" s="5"/>
      <c r="K44" s="6">
        <v>11</v>
      </c>
      <c r="L44" s="5"/>
      <c r="M44" s="6">
        <v>9</v>
      </c>
      <c r="N44" s="6"/>
      <c r="O44" s="5"/>
      <c r="P44" s="6"/>
      <c r="Q44" s="5"/>
      <c r="R44" s="74"/>
      <c r="S44" s="79"/>
      <c r="T44" s="80"/>
    </row>
    <row r="45" spans="1:21" ht="52.5" hidden="1" customHeight="1" thickBot="1">
      <c r="A45" s="161"/>
      <c r="B45" s="83"/>
      <c r="C45" s="91"/>
      <c r="D45" s="84"/>
      <c r="E45" s="85"/>
      <c r="F45" s="255"/>
      <c r="G45" s="256"/>
      <c r="H45" s="88"/>
      <c r="I45" s="88"/>
      <c r="J45" s="83"/>
      <c r="K45" s="88"/>
      <c r="L45" s="83"/>
      <c r="M45" s="88"/>
      <c r="N45" s="88"/>
      <c r="O45" s="83"/>
      <c r="P45" s="88"/>
      <c r="Q45" s="83"/>
      <c r="R45" s="75">
        <f>+N45+P45</f>
        <v>0</v>
      </c>
      <c r="S45" s="484" t="s">
        <v>249</v>
      </c>
      <c r="T45" s="485"/>
    </row>
    <row r="46" spans="1:21" ht="52.5" hidden="1" customHeight="1" thickBot="1">
      <c r="A46" s="26"/>
      <c r="B46" s="5"/>
      <c r="C46" s="100"/>
      <c r="D46" s="406"/>
      <c r="E46" s="407"/>
      <c r="F46" s="407"/>
      <c r="G46" s="408"/>
      <c r="H46" s="6"/>
      <c r="I46" s="6"/>
      <c r="J46" s="5"/>
      <c r="K46" s="6"/>
      <c r="L46" s="5"/>
      <c r="M46" s="6"/>
      <c r="N46" s="6"/>
      <c r="O46" s="5"/>
      <c r="P46" s="6"/>
      <c r="Q46" s="5"/>
      <c r="R46" s="74"/>
      <c r="S46" s="250"/>
      <c r="T46" s="251"/>
    </row>
    <row r="47" spans="1:21" ht="52.5" hidden="1" customHeight="1" thickBot="1">
      <c r="A47" s="26"/>
      <c r="B47" s="5"/>
      <c r="C47" s="100"/>
      <c r="D47" s="15"/>
      <c r="E47" s="16"/>
      <c r="F47" s="448"/>
      <c r="G47" s="449"/>
      <c r="H47" s="6"/>
      <c r="I47" s="6"/>
      <c r="J47" s="5"/>
      <c r="K47" s="6"/>
      <c r="L47" s="5"/>
      <c r="M47" s="6"/>
      <c r="N47" s="6"/>
      <c r="O47" s="5"/>
      <c r="P47" s="6"/>
      <c r="Q47" s="5"/>
      <c r="R47" s="74"/>
      <c r="S47" s="250"/>
      <c r="T47" s="251"/>
    </row>
    <row r="48" spans="1:21" ht="52.5" customHeight="1" thickBot="1">
      <c r="A48" s="161" t="s">
        <v>252</v>
      </c>
      <c r="B48" s="83"/>
      <c r="C48" s="91" t="s">
        <v>248</v>
      </c>
      <c r="D48" s="84"/>
      <c r="E48" s="85"/>
      <c r="F48" s="255"/>
      <c r="G48" s="256"/>
      <c r="H48" s="88"/>
      <c r="I48" s="88"/>
      <c r="J48" s="83"/>
      <c r="K48" s="88"/>
      <c r="L48" s="83"/>
      <c r="M48" s="88"/>
      <c r="N48" s="88">
        <v>3330000</v>
      </c>
      <c r="O48" s="83"/>
      <c r="P48" s="88"/>
      <c r="Q48" s="83"/>
      <c r="R48" s="75">
        <f>+N48+P48</f>
        <v>3330000</v>
      </c>
      <c r="S48" s="484" t="s">
        <v>249</v>
      </c>
      <c r="T48" s="485"/>
    </row>
    <row r="49" spans="1:20" ht="52.5" customHeight="1" thickBot="1">
      <c r="A49" s="26"/>
      <c r="B49" s="5"/>
      <c r="C49" s="100"/>
      <c r="D49" s="490" t="s">
        <v>253</v>
      </c>
      <c r="E49" s="491"/>
      <c r="F49" s="491"/>
      <c r="G49" s="492"/>
      <c r="H49" s="6"/>
      <c r="I49" s="6"/>
      <c r="J49" s="5"/>
      <c r="K49" s="6"/>
      <c r="L49" s="5"/>
      <c r="M49" s="6"/>
      <c r="N49" s="6"/>
      <c r="O49" s="5"/>
      <c r="P49" s="6"/>
      <c r="Q49" s="5"/>
      <c r="R49" s="74"/>
      <c r="S49" s="250"/>
      <c r="T49" s="251"/>
    </row>
    <row r="50" spans="1:20" ht="52.5" customHeight="1" thickBot="1">
      <c r="A50" s="26"/>
      <c r="B50" s="5"/>
      <c r="C50" s="100"/>
      <c r="D50" s="257"/>
      <c r="E50" s="258"/>
      <c r="F50" s="493" t="s">
        <v>254</v>
      </c>
      <c r="G50" s="494"/>
      <c r="H50" s="6"/>
      <c r="I50" s="6">
        <v>1</v>
      </c>
      <c r="J50" s="5"/>
      <c r="K50" s="6"/>
      <c r="L50" s="5"/>
      <c r="M50" s="6"/>
      <c r="N50" s="6"/>
      <c r="O50" s="5"/>
      <c r="P50" s="6"/>
      <c r="Q50" s="5"/>
      <c r="R50" s="74"/>
      <c r="S50" s="250"/>
      <c r="T50" s="251"/>
    </row>
    <row r="51" spans="1:20" ht="64.5" customHeight="1" thickBot="1">
      <c r="A51" s="46" t="s">
        <v>38</v>
      </c>
      <c r="B51" s="7"/>
      <c r="C51" s="103" t="s">
        <v>4</v>
      </c>
      <c r="D51" s="8"/>
      <c r="E51" s="9"/>
      <c r="F51" s="9"/>
      <c r="G51" s="10"/>
      <c r="H51" s="11"/>
      <c r="I51" s="11"/>
      <c r="J51" s="7"/>
      <c r="K51" s="11"/>
      <c r="L51" s="7"/>
      <c r="M51" s="11"/>
      <c r="N51" s="11">
        <f>+N55+N58+N61</f>
        <v>3620000</v>
      </c>
      <c r="O51" s="152" t="e">
        <f>+#REF!+O55+#REF!</f>
        <v>#REF!</v>
      </c>
      <c r="P51" s="11">
        <f>+P55+P58+P61</f>
        <v>0</v>
      </c>
      <c r="Q51" s="152" t="e">
        <f>+#REF!+Q55+#REF!</f>
        <v>#REF!</v>
      </c>
      <c r="R51" s="331">
        <f>+N51+P51</f>
        <v>3620000</v>
      </c>
      <c r="S51" s="484" t="s">
        <v>249</v>
      </c>
      <c r="T51" s="485"/>
    </row>
    <row r="52" spans="1:20" ht="63" customHeight="1">
      <c r="A52" s="21"/>
      <c r="B52" s="1"/>
      <c r="C52" s="101"/>
      <c r="D52" s="378" t="s">
        <v>97</v>
      </c>
      <c r="E52" s="379"/>
      <c r="F52" s="379"/>
      <c r="G52" s="380"/>
      <c r="H52" s="13"/>
      <c r="I52" s="13"/>
      <c r="J52" s="1"/>
      <c r="K52" s="13"/>
      <c r="L52" s="1"/>
      <c r="M52" s="13"/>
      <c r="N52" s="13"/>
      <c r="O52" s="1"/>
      <c r="P52" s="13"/>
      <c r="Q52" s="1"/>
      <c r="R52" s="76"/>
      <c r="S52" s="367"/>
      <c r="T52" s="368"/>
    </row>
    <row r="53" spans="1:20" ht="63" customHeight="1">
      <c r="A53" s="19"/>
      <c r="B53" s="2"/>
      <c r="C53" s="99"/>
      <c r="D53" s="560"/>
      <c r="E53" s="365"/>
      <c r="F53" s="478" t="s">
        <v>39</v>
      </c>
      <c r="G53" s="479"/>
      <c r="H53" s="559" t="s">
        <v>40</v>
      </c>
      <c r="I53" s="559" t="s">
        <v>41</v>
      </c>
      <c r="J53" s="559" t="s">
        <v>41</v>
      </c>
      <c r="K53" s="559" t="s">
        <v>42</v>
      </c>
      <c r="L53" s="550"/>
      <c r="M53" s="559" t="s">
        <v>131</v>
      </c>
      <c r="N53" s="14"/>
      <c r="O53" s="2"/>
      <c r="P53" s="14"/>
      <c r="Q53" s="2"/>
      <c r="R53" s="73"/>
      <c r="S53" s="369"/>
      <c r="T53" s="370"/>
    </row>
    <row r="54" spans="1:20" ht="90.75" customHeight="1" thickBot="1">
      <c r="A54" s="20"/>
      <c r="B54" s="5"/>
      <c r="C54" s="100"/>
      <c r="D54" s="360"/>
      <c r="E54" s="366"/>
      <c r="F54" s="478" t="s">
        <v>261</v>
      </c>
      <c r="G54" s="479"/>
      <c r="H54" s="559" t="s">
        <v>262</v>
      </c>
      <c r="I54" s="559" t="s">
        <v>263</v>
      </c>
      <c r="J54" s="559"/>
      <c r="K54" s="559" t="s">
        <v>264</v>
      </c>
      <c r="L54" s="550"/>
      <c r="M54" s="559" t="s">
        <v>265</v>
      </c>
      <c r="N54" s="6"/>
      <c r="O54" s="5"/>
      <c r="P54" s="6"/>
      <c r="Q54" s="5"/>
      <c r="R54" s="74"/>
      <c r="S54" s="438"/>
      <c r="T54" s="439"/>
    </row>
    <row r="55" spans="1:20" ht="63" customHeight="1" thickBot="1">
      <c r="A55" s="26" t="s">
        <v>110</v>
      </c>
      <c r="B55" s="27"/>
      <c r="C55" s="39" t="s">
        <v>1</v>
      </c>
      <c r="D55" s="28"/>
      <c r="E55" s="29"/>
      <c r="F55" s="29"/>
      <c r="G55" s="30"/>
      <c r="H55" s="32"/>
      <c r="I55" s="32"/>
      <c r="J55" s="27"/>
      <c r="K55" s="32"/>
      <c r="L55" s="27"/>
      <c r="M55" s="32"/>
      <c r="N55" s="32">
        <v>2400000</v>
      </c>
      <c r="O55" s="27"/>
      <c r="P55" s="32"/>
      <c r="Q55" s="27"/>
      <c r="R55" s="75">
        <f>+N55+P55</f>
        <v>2400000</v>
      </c>
      <c r="S55" s="484" t="s">
        <v>170</v>
      </c>
      <c r="T55" s="485"/>
    </row>
    <row r="56" spans="1:20" ht="49.5" customHeight="1">
      <c r="A56" s="21"/>
      <c r="B56" s="1"/>
      <c r="C56" s="101"/>
      <c r="D56" s="378" t="s">
        <v>146</v>
      </c>
      <c r="E56" s="379"/>
      <c r="F56" s="379"/>
      <c r="G56" s="380"/>
      <c r="H56" s="13"/>
      <c r="I56" s="13"/>
      <c r="J56" s="1"/>
      <c r="K56" s="13"/>
      <c r="L56" s="1"/>
      <c r="M56" s="13"/>
      <c r="N56" s="13"/>
      <c r="O56" s="1"/>
      <c r="P56" s="13"/>
      <c r="Q56" s="1"/>
      <c r="R56" s="76"/>
      <c r="S56" s="367"/>
      <c r="T56" s="368"/>
    </row>
    <row r="57" spans="1:20" s="135" customFormat="1" ht="45" customHeight="1" thickBot="1">
      <c r="A57" s="53"/>
      <c r="B57" s="37"/>
      <c r="C57" s="104"/>
      <c r="D57" s="51"/>
      <c r="E57" s="52"/>
      <c r="F57" s="401" t="s">
        <v>147</v>
      </c>
      <c r="G57" s="402"/>
      <c r="H57" s="139">
        <v>15</v>
      </c>
      <c r="I57" s="139">
        <v>15</v>
      </c>
      <c r="J57" s="139" t="s">
        <v>43</v>
      </c>
      <c r="K57" s="140">
        <v>15</v>
      </c>
      <c r="L57" s="37"/>
      <c r="M57" s="140">
        <v>15</v>
      </c>
      <c r="N57" s="24"/>
      <c r="O57" s="37"/>
      <c r="P57" s="24"/>
      <c r="Q57" s="37"/>
      <c r="R57" s="78"/>
      <c r="S57" s="438"/>
      <c r="T57" s="439"/>
    </row>
    <row r="58" spans="1:20" s="135" customFormat="1" ht="112.5" customHeight="1" thickBot="1">
      <c r="A58" s="26" t="s">
        <v>241</v>
      </c>
      <c r="B58" s="27"/>
      <c r="C58" s="39" t="s">
        <v>19</v>
      </c>
      <c r="D58" s="28"/>
      <c r="E58" s="29"/>
      <c r="F58" s="29"/>
      <c r="G58" s="30"/>
      <c r="H58" s="32"/>
      <c r="I58" s="32"/>
      <c r="J58" s="27"/>
      <c r="K58" s="32"/>
      <c r="L58" s="27"/>
      <c r="M58" s="32"/>
      <c r="N58" s="32">
        <v>1220000</v>
      </c>
      <c r="O58" s="27"/>
      <c r="P58" s="32"/>
      <c r="Q58" s="27"/>
      <c r="R58" s="75">
        <f>+N58+P58</f>
        <v>1220000</v>
      </c>
      <c r="S58" s="484" t="s">
        <v>170</v>
      </c>
      <c r="T58" s="485"/>
    </row>
    <row r="59" spans="1:20" s="135" customFormat="1" ht="79.5" customHeight="1">
      <c r="A59" s="21"/>
      <c r="B59" s="1"/>
      <c r="C59" s="101"/>
      <c r="D59" s="378" t="s">
        <v>208</v>
      </c>
      <c r="E59" s="379"/>
      <c r="F59" s="379"/>
      <c r="G59" s="380"/>
      <c r="H59" s="13"/>
      <c r="I59" s="13"/>
      <c r="J59" s="1"/>
      <c r="K59" s="13"/>
      <c r="L59" s="1"/>
      <c r="M59" s="13"/>
      <c r="N59" s="13"/>
      <c r="O59" s="1"/>
      <c r="P59" s="13"/>
      <c r="Q59" s="1"/>
      <c r="R59" s="76"/>
      <c r="S59" s="367"/>
      <c r="T59" s="368"/>
    </row>
    <row r="60" spans="1:20" s="135" customFormat="1" ht="45" customHeight="1" thickBot="1">
      <c r="A60" s="53"/>
      <c r="B60" s="37"/>
      <c r="C60" s="104"/>
      <c r="D60" s="51"/>
      <c r="E60" s="52"/>
      <c r="F60" s="401" t="s">
        <v>209</v>
      </c>
      <c r="G60" s="402"/>
      <c r="H60" s="139">
        <v>7</v>
      </c>
      <c r="I60" s="139">
        <v>4</v>
      </c>
      <c r="J60" s="139" t="s">
        <v>43</v>
      </c>
      <c r="K60" s="140">
        <v>7</v>
      </c>
      <c r="L60" s="37"/>
      <c r="M60" s="140">
        <v>7</v>
      </c>
      <c r="N60" s="24"/>
      <c r="O60" s="37"/>
      <c r="P60" s="24"/>
      <c r="Q60" s="37"/>
      <c r="R60" s="78"/>
      <c r="S60" s="438"/>
      <c r="T60" s="439"/>
    </row>
    <row r="61" spans="1:20" s="135" customFormat="1" ht="90.75" hidden="1" customHeight="1" thickBot="1">
      <c r="A61" s="26"/>
      <c r="B61" s="27"/>
      <c r="C61" s="39"/>
      <c r="D61" s="28"/>
      <c r="E61" s="29"/>
      <c r="F61" s="29"/>
      <c r="G61" s="30"/>
      <c r="H61" s="32"/>
      <c r="I61" s="32"/>
      <c r="J61" s="27"/>
      <c r="K61" s="32"/>
      <c r="L61" s="27"/>
      <c r="M61" s="32"/>
      <c r="N61" s="32"/>
      <c r="O61" s="27"/>
      <c r="P61" s="32"/>
      <c r="Q61" s="27"/>
      <c r="R61" s="75"/>
      <c r="S61" s="484"/>
      <c r="T61" s="485"/>
    </row>
    <row r="62" spans="1:20" s="135" customFormat="1" ht="50.25" hidden="1" customHeight="1">
      <c r="A62" s="146"/>
      <c r="B62" s="50"/>
      <c r="C62" s="147"/>
      <c r="D62" s="487"/>
      <c r="E62" s="488"/>
      <c r="F62" s="488"/>
      <c r="G62" s="489"/>
      <c r="H62" s="49"/>
      <c r="I62" s="49"/>
      <c r="J62" s="50"/>
      <c r="K62" s="49"/>
      <c r="L62" s="50"/>
      <c r="M62" s="49"/>
      <c r="N62" s="49"/>
      <c r="O62" s="50"/>
      <c r="P62" s="49"/>
      <c r="Q62" s="50"/>
      <c r="R62" s="148"/>
      <c r="S62" s="480"/>
      <c r="T62" s="481"/>
    </row>
    <row r="63" spans="1:20" s="135" customFormat="1" ht="90.75" hidden="1" customHeight="1" thickBot="1">
      <c r="A63" s="53"/>
      <c r="B63" s="37"/>
      <c r="C63" s="104"/>
      <c r="D63" s="51"/>
      <c r="E63" s="52"/>
      <c r="F63" s="401"/>
      <c r="G63" s="402"/>
      <c r="H63" s="24"/>
      <c r="I63" s="203"/>
      <c r="J63" s="37"/>
      <c r="K63" s="195"/>
      <c r="L63" s="37"/>
      <c r="M63" s="24"/>
      <c r="N63" s="24"/>
      <c r="O63" s="37"/>
      <c r="P63" s="24"/>
      <c r="Q63" s="114"/>
      <c r="R63" s="128"/>
      <c r="S63" s="482"/>
      <c r="T63" s="483"/>
    </row>
    <row r="64" spans="1:20" ht="59.25" customHeight="1" thickBot="1">
      <c r="A64" s="45" t="s">
        <v>44</v>
      </c>
      <c r="B64" s="7"/>
      <c r="C64" s="103" t="s">
        <v>6</v>
      </c>
      <c r="D64" s="8"/>
      <c r="E64" s="9"/>
      <c r="F64" s="9"/>
      <c r="G64" s="10"/>
      <c r="H64" s="11"/>
      <c r="I64" s="11"/>
      <c r="J64" s="7"/>
      <c r="K64" s="11"/>
      <c r="L64" s="7"/>
      <c r="M64" s="11"/>
      <c r="N64" s="152">
        <f>+N67+N70</f>
        <v>19535000</v>
      </c>
      <c r="O64" s="11">
        <f>+O67+O70</f>
        <v>0</v>
      </c>
      <c r="P64" s="152">
        <f>+P67+P70</f>
        <v>0</v>
      </c>
      <c r="Q64" s="152">
        <f>+Q67+Q70</f>
        <v>0</v>
      </c>
      <c r="R64" s="152">
        <f>+R67+R70</f>
        <v>19535000</v>
      </c>
      <c r="S64" s="440" t="s">
        <v>169</v>
      </c>
      <c r="T64" s="441"/>
    </row>
    <row r="65" spans="1:20" ht="51" customHeight="1">
      <c r="A65" s="21"/>
      <c r="B65" s="1"/>
      <c r="C65" s="101"/>
      <c r="D65" s="378" t="s">
        <v>148</v>
      </c>
      <c r="E65" s="379"/>
      <c r="F65" s="379"/>
      <c r="G65" s="380"/>
      <c r="H65" s="13"/>
      <c r="I65" s="13"/>
      <c r="J65" s="1"/>
      <c r="K65" s="13"/>
      <c r="L65" s="1"/>
      <c r="M65" s="13"/>
      <c r="N65" s="13"/>
      <c r="O65" s="1"/>
      <c r="P65" s="13"/>
      <c r="Q65" s="1"/>
      <c r="R65" s="76"/>
      <c r="S65" s="367"/>
      <c r="T65" s="368"/>
    </row>
    <row r="66" spans="1:20" ht="27" customHeight="1" thickBot="1">
      <c r="A66" s="20"/>
      <c r="B66" s="5"/>
      <c r="C66" s="100"/>
      <c r="D66" s="15"/>
      <c r="E66" s="16"/>
      <c r="F66" s="376" t="s">
        <v>149</v>
      </c>
      <c r="G66" s="377"/>
      <c r="H66" s="141">
        <v>25</v>
      </c>
      <c r="I66" s="141">
        <v>25</v>
      </c>
      <c r="J66" s="142"/>
      <c r="K66" s="141">
        <v>35</v>
      </c>
      <c r="L66" s="142"/>
      <c r="M66" s="141">
        <v>40</v>
      </c>
      <c r="N66" s="6"/>
      <c r="O66" s="5"/>
      <c r="P66" s="6"/>
      <c r="Q66" s="5"/>
      <c r="R66" s="74"/>
      <c r="S66" s="438"/>
      <c r="T66" s="439"/>
    </row>
    <row r="67" spans="1:20" ht="38.25" customHeight="1" thickBot="1">
      <c r="A67" s="26" t="s">
        <v>98</v>
      </c>
      <c r="B67" s="27"/>
      <c r="C67" s="39" t="s">
        <v>7</v>
      </c>
      <c r="D67" s="28"/>
      <c r="E67" s="29"/>
      <c r="F67" s="29"/>
      <c r="G67" s="30"/>
      <c r="H67" s="32"/>
      <c r="I67" s="32"/>
      <c r="J67" s="27"/>
      <c r="K67" s="32"/>
      <c r="L67" s="27"/>
      <c r="M67" s="32"/>
      <c r="N67" s="32">
        <v>18385000</v>
      </c>
      <c r="O67" s="27"/>
      <c r="P67" s="32"/>
      <c r="Q67" s="27"/>
      <c r="R67" s="75">
        <f>+N67+P67</f>
        <v>18385000</v>
      </c>
      <c r="S67" s="399" t="s">
        <v>169</v>
      </c>
      <c r="T67" s="400"/>
    </row>
    <row r="68" spans="1:20" ht="33" customHeight="1">
      <c r="A68" s="21"/>
      <c r="B68" s="1"/>
      <c r="C68" s="101"/>
      <c r="D68" s="378" t="s">
        <v>150</v>
      </c>
      <c r="E68" s="379"/>
      <c r="F68" s="379"/>
      <c r="G68" s="380"/>
      <c r="H68" s="13"/>
      <c r="I68" s="13"/>
      <c r="J68" s="1"/>
      <c r="K68" s="13"/>
      <c r="L68" s="1"/>
      <c r="M68" s="13"/>
      <c r="N68" s="13"/>
      <c r="O68" s="1"/>
      <c r="P68" s="13"/>
      <c r="Q68" s="1"/>
      <c r="R68" s="76"/>
      <c r="S68" s="367"/>
      <c r="T68" s="368"/>
    </row>
    <row r="69" spans="1:20" ht="80.25" customHeight="1" thickBot="1">
      <c r="A69" s="20"/>
      <c r="B69" s="5"/>
      <c r="C69" s="100"/>
      <c r="D69" s="15"/>
      <c r="E69" s="16"/>
      <c r="F69" s="376" t="s">
        <v>210</v>
      </c>
      <c r="G69" s="377"/>
      <c r="H69" s="33">
        <v>0.96</v>
      </c>
      <c r="I69" s="33">
        <v>0.95</v>
      </c>
      <c r="J69" s="142"/>
      <c r="K69" s="33">
        <v>0.95</v>
      </c>
      <c r="L69" s="142"/>
      <c r="M69" s="33">
        <v>0.9</v>
      </c>
      <c r="N69" s="141"/>
      <c r="O69" s="5"/>
      <c r="P69" s="6"/>
      <c r="Q69" s="5"/>
      <c r="R69" s="74"/>
      <c r="S69" s="438"/>
      <c r="T69" s="439"/>
    </row>
    <row r="70" spans="1:20" ht="47.25" customHeight="1" thickBot="1">
      <c r="A70" s="26" t="s">
        <v>45</v>
      </c>
      <c r="B70" s="27"/>
      <c r="C70" s="39" t="s">
        <v>1</v>
      </c>
      <c r="D70" s="28"/>
      <c r="E70" s="29"/>
      <c r="F70" s="29"/>
      <c r="G70" s="30"/>
      <c r="H70" s="32"/>
      <c r="I70" s="32"/>
      <c r="J70" s="27"/>
      <c r="K70" s="32"/>
      <c r="L70" s="27"/>
      <c r="M70" s="32"/>
      <c r="N70" s="32">
        <v>1150000</v>
      </c>
      <c r="O70" s="27"/>
      <c r="P70" s="32"/>
      <c r="Q70" s="27"/>
      <c r="R70" s="75">
        <f>+N70+P70</f>
        <v>1150000</v>
      </c>
      <c r="S70" s="399" t="s">
        <v>169</v>
      </c>
      <c r="T70" s="400"/>
    </row>
    <row r="71" spans="1:20" ht="52.5" customHeight="1">
      <c r="A71" s="21"/>
      <c r="B71" s="1"/>
      <c r="C71" s="101"/>
      <c r="D71" s="378" t="s">
        <v>99</v>
      </c>
      <c r="E71" s="379"/>
      <c r="F71" s="379"/>
      <c r="G71" s="380"/>
      <c r="H71" s="13"/>
      <c r="I71" s="13"/>
      <c r="J71" s="1"/>
      <c r="K71" s="13"/>
      <c r="L71" s="1"/>
      <c r="M71" s="13"/>
      <c r="N71" s="13"/>
      <c r="O71" s="1"/>
      <c r="P71" s="13"/>
      <c r="Q71" s="1"/>
      <c r="R71" s="76"/>
      <c r="S71" s="367"/>
      <c r="T71" s="368"/>
    </row>
    <row r="72" spans="1:20" ht="51.75" customHeight="1" thickBot="1">
      <c r="A72" s="20"/>
      <c r="B72" s="5"/>
      <c r="C72" s="100"/>
      <c r="D72" s="15"/>
      <c r="E72" s="16"/>
      <c r="F72" s="376" t="s">
        <v>46</v>
      </c>
      <c r="G72" s="381"/>
      <c r="H72" s="141">
        <v>3</v>
      </c>
      <c r="I72" s="141">
        <v>4</v>
      </c>
      <c r="J72" s="142"/>
      <c r="K72" s="141">
        <v>5</v>
      </c>
      <c r="L72" s="142"/>
      <c r="M72" s="141">
        <v>5</v>
      </c>
      <c r="N72" s="6"/>
      <c r="O72" s="5"/>
      <c r="P72" s="6"/>
      <c r="Q72" s="5"/>
      <c r="R72" s="74"/>
      <c r="S72" s="438"/>
      <c r="T72" s="439"/>
    </row>
    <row r="73" spans="1:20" ht="50.25" customHeight="1" thickBot="1">
      <c r="A73" s="46" t="s">
        <v>47</v>
      </c>
      <c r="B73" s="7"/>
      <c r="C73" s="103" t="s">
        <v>8</v>
      </c>
      <c r="D73" s="8"/>
      <c r="E73" s="9"/>
      <c r="F73" s="9"/>
      <c r="G73" s="10"/>
      <c r="H73" s="11"/>
      <c r="I73" s="11"/>
      <c r="J73" s="7"/>
      <c r="K73" s="11"/>
      <c r="L73" s="7"/>
      <c r="M73" s="11"/>
      <c r="N73" s="11">
        <f>+N76+N79+N81</f>
        <v>11500000</v>
      </c>
      <c r="O73" s="11">
        <f>+O76+O79</f>
        <v>0</v>
      </c>
      <c r="P73" s="11">
        <f>+P76+P79+P81</f>
        <v>15500000</v>
      </c>
      <c r="Q73" s="11">
        <f>+Q76+Q79</f>
        <v>0</v>
      </c>
      <c r="R73" s="331">
        <f>+N73+P73</f>
        <v>27000000</v>
      </c>
      <c r="S73" s="484" t="s">
        <v>136</v>
      </c>
      <c r="T73" s="485"/>
    </row>
    <row r="74" spans="1:20" ht="45" customHeight="1">
      <c r="A74" s="21"/>
      <c r="B74" s="1"/>
      <c r="C74" s="101"/>
      <c r="D74" s="378" t="s">
        <v>111</v>
      </c>
      <c r="E74" s="379"/>
      <c r="F74" s="379"/>
      <c r="G74" s="380"/>
      <c r="H74" s="13"/>
      <c r="I74" s="13"/>
      <c r="J74" s="1"/>
      <c r="K74" s="13"/>
      <c r="L74" s="1"/>
      <c r="M74" s="13"/>
      <c r="N74" s="13"/>
      <c r="O74" s="1"/>
      <c r="P74" s="13"/>
      <c r="Q74" s="1"/>
      <c r="R74" s="76"/>
      <c r="S74" s="367"/>
      <c r="T74" s="368"/>
    </row>
    <row r="75" spans="1:20" ht="74.25" customHeight="1" thickBot="1">
      <c r="A75" s="20"/>
      <c r="B75" s="5"/>
      <c r="C75" s="100"/>
      <c r="D75" s="15"/>
      <c r="E75" s="16"/>
      <c r="F75" s="376" t="s">
        <v>151</v>
      </c>
      <c r="G75" s="377"/>
      <c r="H75" s="137" t="s">
        <v>283</v>
      </c>
      <c r="I75" s="137" t="s">
        <v>284</v>
      </c>
      <c r="J75" s="138" t="s">
        <v>152</v>
      </c>
      <c r="K75" s="137" t="s">
        <v>285</v>
      </c>
      <c r="L75" s="137" t="s">
        <v>153</v>
      </c>
      <c r="M75" s="143" t="s">
        <v>283</v>
      </c>
      <c r="N75" s="6"/>
      <c r="O75" s="5"/>
      <c r="P75" s="6"/>
      <c r="Q75" s="5"/>
      <c r="R75" s="74"/>
      <c r="S75" s="438"/>
      <c r="T75" s="439"/>
    </row>
    <row r="76" spans="1:20" ht="77.25" thickBot="1">
      <c r="A76" s="26" t="s">
        <v>112</v>
      </c>
      <c r="B76" s="27"/>
      <c r="C76" s="39" t="s">
        <v>7</v>
      </c>
      <c r="D76" s="28"/>
      <c r="E76" s="29"/>
      <c r="F76" s="29"/>
      <c r="G76" s="30"/>
      <c r="H76" s="32"/>
      <c r="I76" s="32"/>
      <c r="J76" s="27"/>
      <c r="K76" s="32"/>
      <c r="L76" s="27"/>
      <c r="M76" s="32"/>
      <c r="N76" s="32">
        <v>3800000</v>
      </c>
      <c r="O76" s="27"/>
      <c r="P76" s="32"/>
      <c r="Q76" s="27"/>
      <c r="R76" s="75">
        <f>+N76+P76</f>
        <v>3800000</v>
      </c>
      <c r="S76" s="484" t="s">
        <v>179</v>
      </c>
      <c r="T76" s="485"/>
    </row>
    <row r="77" spans="1:20" ht="39.75" customHeight="1">
      <c r="A77" s="21"/>
      <c r="B77" s="1"/>
      <c r="C77" s="101"/>
      <c r="D77" s="373" t="s">
        <v>66</v>
      </c>
      <c r="E77" s="374"/>
      <c r="F77" s="374"/>
      <c r="G77" s="375"/>
      <c r="H77" s="13"/>
      <c r="I77" s="13"/>
      <c r="J77" s="1"/>
      <c r="K77" s="13"/>
      <c r="L77" s="1"/>
      <c r="M77" s="13"/>
      <c r="N77" s="13"/>
      <c r="O77" s="1"/>
      <c r="P77" s="13"/>
      <c r="Q77" s="1"/>
      <c r="R77" s="76"/>
      <c r="S77" s="367"/>
      <c r="T77" s="368"/>
    </row>
    <row r="78" spans="1:20" ht="63.75" customHeight="1" thickBot="1">
      <c r="A78" s="20"/>
      <c r="B78" s="5"/>
      <c r="C78" s="100"/>
      <c r="D78" s="15"/>
      <c r="E78" s="16"/>
      <c r="F78" s="384" t="s">
        <v>154</v>
      </c>
      <c r="G78" s="385"/>
      <c r="H78" s="137" t="s">
        <v>286</v>
      </c>
      <c r="I78" s="137" t="s">
        <v>288</v>
      </c>
      <c r="J78" s="138"/>
      <c r="K78" s="137" t="s">
        <v>287</v>
      </c>
      <c r="L78" s="138"/>
      <c r="M78" s="137" t="s">
        <v>286</v>
      </c>
      <c r="N78" s="6"/>
      <c r="O78" s="5"/>
      <c r="P78" s="6"/>
      <c r="Q78" s="5"/>
      <c r="R78" s="74"/>
      <c r="S78" s="438"/>
      <c r="T78" s="439"/>
    </row>
    <row r="79" spans="1:20" ht="75.75" customHeight="1" thickBot="1">
      <c r="A79" s="161" t="s">
        <v>135</v>
      </c>
      <c r="B79" s="83"/>
      <c r="C79" s="162" t="s">
        <v>1</v>
      </c>
      <c r="D79" s="84"/>
      <c r="E79" s="85"/>
      <c r="F79" s="163"/>
      <c r="G79" s="164"/>
      <c r="H79" s="88"/>
      <c r="I79" s="88"/>
      <c r="J79" s="83"/>
      <c r="K79" s="88"/>
      <c r="L79" s="83"/>
      <c r="M79" s="88"/>
      <c r="N79" s="88">
        <v>4700000</v>
      </c>
      <c r="O79" s="83"/>
      <c r="P79" s="88"/>
      <c r="Q79" s="83"/>
      <c r="R79" s="165">
        <f>+N79+P79</f>
        <v>4700000</v>
      </c>
      <c r="S79" s="484" t="s">
        <v>179</v>
      </c>
      <c r="T79" s="485"/>
    </row>
    <row r="80" spans="1:20" ht="95.25" customHeight="1" thickBot="1">
      <c r="A80" s="20"/>
      <c r="B80" s="5"/>
      <c r="C80" s="129"/>
      <c r="D80" s="499" t="s">
        <v>155</v>
      </c>
      <c r="E80" s="500"/>
      <c r="F80" s="500"/>
      <c r="G80" s="501"/>
      <c r="H80" s="137" t="s">
        <v>289</v>
      </c>
      <c r="I80" s="137" t="s">
        <v>289</v>
      </c>
      <c r="J80" s="138"/>
      <c r="K80" s="137" t="s">
        <v>289</v>
      </c>
      <c r="L80" s="138"/>
      <c r="M80" s="137" t="s">
        <v>289</v>
      </c>
      <c r="N80" s="6"/>
      <c r="O80" s="5"/>
      <c r="P80" s="6"/>
      <c r="Q80" s="5"/>
      <c r="R80" s="134"/>
      <c r="S80" s="130"/>
      <c r="T80" s="131"/>
    </row>
    <row r="81" spans="1:20" ht="54.75" customHeight="1" thickBot="1">
      <c r="A81" s="26" t="s">
        <v>211</v>
      </c>
      <c r="B81" s="27"/>
      <c r="C81" s="39" t="s">
        <v>1</v>
      </c>
      <c r="D81" s="28"/>
      <c r="E81" s="29"/>
      <c r="F81" s="29"/>
      <c r="G81" s="30"/>
      <c r="H81" s="32"/>
      <c r="I81" s="32"/>
      <c r="J81" s="27"/>
      <c r="K81" s="32"/>
      <c r="L81" s="27"/>
      <c r="M81" s="32"/>
      <c r="N81" s="32">
        <v>3000000</v>
      </c>
      <c r="O81" s="27"/>
      <c r="P81" s="32">
        <v>15500000</v>
      </c>
      <c r="Q81" s="27"/>
      <c r="R81" s="75">
        <f>+N81+P81</f>
        <v>18500000</v>
      </c>
      <c r="S81" s="484" t="s">
        <v>215</v>
      </c>
      <c r="T81" s="485"/>
    </row>
    <row r="82" spans="1:20" ht="74.25" customHeight="1">
      <c r="A82" s="146"/>
      <c r="B82" s="50"/>
      <c r="C82" s="147"/>
      <c r="D82" s="487" t="s">
        <v>212</v>
      </c>
      <c r="E82" s="488"/>
      <c r="F82" s="488"/>
      <c r="G82" s="489"/>
      <c r="H82" s="49"/>
      <c r="I82" s="49"/>
      <c r="J82" s="50"/>
      <c r="K82" s="49"/>
      <c r="L82" s="50"/>
      <c r="M82" s="49"/>
      <c r="N82" s="49"/>
      <c r="O82" s="50"/>
      <c r="P82" s="49"/>
      <c r="Q82" s="50"/>
      <c r="R82" s="148"/>
      <c r="S82" s="480"/>
      <c r="T82" s="481"/>
    </row>
    <row r="83" spans="1:20" ht="52.5" customHeight="1" thickBot="1">
      <c r="A83" s="112"/>
      <c r="B83" s="221"/>
      <c r="C83" s="145"/>
      <c r="D83" s="112"/>
      <c r="E83" s="52"/>
      <c r="F83" s="428" t="s">
        <v>213</v>
      </c>
      <c r="G83" s="429"/>
      <c r="H83" s="558"/>
      <c r="I83" s="290">
        <v>15</v>
      </c>
      <c r="J83" s="112"/>
      <c r="K83" s="159"/>
      <c r="L83" s="52"/>
      <c r="M83" s="159"/>
      <c r="N83" s="113"/>
      <c r="O83" s="112"/>
      <c r="P83" s="224"/>
      <c r="Q83" s="225"/>
      <c r="R83" s="128"/>
      <c r="S83" s="482"/>
      <c r="T83" s="483"/>
    </row>
    <row r="84" spans="1:20" ht="52.5" customHeight="1" thickBot="1">
      <c r="A84" s="53"/>
      <c r="B84" s="51"/>
      <c r="C84" s="223"/>
      <c r="D84" s="52"/>
      <c r="E84" s="52"/>
      <c r="F84" s="401" t="s">
        <v>214</v>
      </c>
      <c r="G84" s="402"/>
      <c r="H84" s="24"/>
      <c r="I84" s="113">
        <v>5</v>
      </c>
      <c r="J84" s="37"/>
      <c r="K84" s="195"/>
      <c r="L84" s="37"/>
      <c r="M84" s="24"/>
      <c r="N84" s="24"/>
      <c r="O84" s="37"/>
      <c r="P84" s="24"/>
      <c r="Q84" s="114"/>
      <c r="R84" s="24"/>
      <c r="S84" s="196"/>
      <c r="T84" s="197"/>
    </row>
    <row r="85" spans="1:20" ht="39" customHeight="1" thickBot="1">
      <c r="A85" s="46" t="s">
        <v>56</v>
      </c>
      <c r="B85" s="7"/>
      <c r="C85" s="222" t="s">
        <v>9</v>
      </c>
      <c r="D85" s="8"/>
      <c r="E85" s="9"/>
      <c r="F85" s="9"/>
      <c r="G85" s="10"/>
      <c r="H85" s="11"/>
      <c r="I85" s="11"/>
      <c r="J85" s="7"/>
      <c r="K85" s="11"/>
      <c r="L85" s="7"/>
      <c r="M85" s="11"/>
      <c r="N85" s="152">
        <f>+N88+N91</f>
        <v>6200000</v>
      </c>
      <c r="O85" s="11" t="e">
        <f>+O88+#REF!+#REF!</f>
        <v>#REF!</v>
      </c>
      <c r="P85" s="152">
        <f t="shared" ref="P85:Q85" si="1">+P88</f>
        <v>0</v>
      </c>
      <c r="Q85" s="152">
        <f t="shared" si="1"/>
        <v>0</v>
      </c>
      <c r="R85" s="331">
        <f>+N85+P85</f>
        <v>6200000</v>
      </c>
      <c r="S85" s="446" t="s">
        <v>102</v>
      </c>
      <c r="T85" s="447"/>
    </row>
    <row r="86" spans="1:20" ht="57" customHeight="1">
      <c r="A86" s="21"/>
      <c r="B86" s="1"/>
      <c r="C86" s="101"/>
      <c r="D86" s="378" t="s">
        <v>156</v>
      </c>
      <c r="E86" s="415"/>
      <c r="F86" s="415"/>
      <c r="G86" s="416"/>
      <c r="H86" s="13"/>
      <c r="I86" s="13"/>
      <c r="J86" s="1"/>
      <c r="K86" s="13"/>
      <c r="L86" s="1"/>
      <c r="M86" s="13"/>
      <c r="N86" s="13"/>
      <c r="O86" s="1"/>
      <c r="P86" s="13"/>
      <c r="Q86" s="1"/>
      <c r="R86" s="76"/>
      <c r="S86" s="367"/>
      <c r="T86" s="368"/>
    </row>
    <row r="87" spans="1:20" ht="72.75" customHeight="1" thickBot="1">
      <c r="A87" s="19"/>
      <c r="B87" s="2"/>
      <c r="C87" s="99"/>
      <c r="D87" s="4"/>
      <c r="E87" s="3"/>
      <c r="F87" s="513" t="s">
        <v>140</v>
      </c>
      <c r="G87" s="514"/>
      <c r="H87" s="132">
        <v>12</v>
      </c>
      <c r="I87" s="132">
        <v>10</v>
      </c>
      <c r="J87" s="133"/>
      <c r="K87" s="132">
        <v>8</v>
      </c>
      <c r="L87" s="133"/>
      <c r="M87" s="132">
        <v>8</v>
      </c>
      <c r="N87" s="14"/>
      <c r="O87" s="2"/>
      <c r="P87" s="14"/>
      <c r="Q87" s="2"/>
      <c r="R87" s="73"/>
      <c r="S87" s="438"/>
      <c r="T87" s="439"/>
    </row>
    <row r="88" spans="1:20" ht="68.25" customHeight="1" thickBot="1">
      <c r="A88" s="26" t="s">
        <v>113</v>
      </c>
      <c r="B88" s="27"/>
      <c r="C88" s="39" t="s">
        <v>7</v>
      </c>
      <c r="D88" s="28"/>
      <c r="E88" s="29"/>
      <c r="F88" s="29"/>
      <c r="G88" s="30"/>
      <c r="H88" s="32"/>
      <c r="I88" s="32"/>
      <c r="J88" s="27"/>
      <c r="K88" s="32"/>
      <c r="L88" s="27"/>
      <c r="M88" s="32"/>
      <c r="N88" s="32">
        <v>4800000</v>
      </c>
      <c r="O88" s="27"/>
      <c r="P88" s="32"/>
      <c r="Q88" s="27"/>
      <c r="R88" s="75">
        <f>+N88+P88</f>
        <v>4800000</v>
      </c>
      <c r="S88" s="446" t="s">
        <v>176</v>
      </c>
      <c r="T88" s="447"/>
    </row>
    <row r="89" spans="1:20" ht="36.75" customHeight="1">
      <c r="A89" s="21"/>
      <c r="B89" s="1"/>
      <c r="C89" s="101"/>
      <c r="D89" s="373" t="s">
        <v>67</v>
      </c>
      <c r="E89" s="374"/>
      <c r="F89" s="374"/>
      <c r="G89" s="375"/>
      <c r="H89" s="13"/>
      <c r="I89" s="13"/>
      <c r="J89" s="1"/>
      <c r="K89" s="13"/>
      <c r="L89" s="1"/>
      <c r="M89" s="13"/>
      <c r="N89" s="13"/>
      <c r="O89" s="1"/>
      <c r="P89" s="13"/>
      <c r="Q89" s="1"/>
      <c r="R89" s="76"/>
      <c r="S89" s="367"/>
      <c r="T89" s="368"/>
    </row>
    <row r="90" spans="1:20" ht="64.5" customHeight="1" thickBot="1">
      <c r="A90" s="19"/>
      <c r="B90" s="2"/>
      <c r="C90" s="99"/>
      <c r="D90" s="4"/>
      <c r="E90" s="3"/>
      <c r="F90" s="376" t="s">
        <v>100</v>
      </c>
      <c r="G90" s="381"/>
      <c r="H90" s="14">
        <v>1</v>
      </c>
      <c r="I90" s="14">
        <v>1</v>
      </c>
      <c r="J90" s="2"/>
      <c r="K90" s="14">
        <v>1</v>
      </c>
      <c r="L90" s="2"/>
      <c r="M90" s="14">
        <v>1</v>
      </c>
      <c r="N90" s="14"/>
      <c r="O90" s="2"/>
      <c r="P90" s="14"/>
      <c r="Q90" s="2"/>
      <c r="R90" s="73"/>
      <c r="S90" s="438"/>
      <c r="T90" s="439"/>
    </row>
    <row r="91" spans="1:20" ht="64.5" customHeight="1" thickBot="1">
      <c r="A91" s="26" t="s">
        <v>279</v>
      </c>
      <c r="B91" s="27"/>
      <c r="C91" s="39" t="s">
        <v>7</v>
      </c>
      <c r="D91" s="28"/>
      <c r="E91" s="29"/>
      <c r="F91" s="29"/>
      <c r="G91" s="30"/>
      <c r="H91" s="32"/>
      <c r="I91" s="32"/>
      <c r="J91" s="27"/>
      <c r="K91" s="32"/>
      <c r="L91" s="27"/>
      <c r="M91" s="32"/>
      <c r="N91" s="32">
        <v>1400000</v>
      </c>
      <c r="O91" s="27"/>
      <c r="P91" s="32"/>
      <c r="Q91" s="27"/>
      <c r="R91" s="75">
        <f>+N91+P91</f>
        <v>1400000</v>
      </c>
      <c r="S91" s="446" t="s">
        <v>176</v>
      </c>
      <c r="T91" s="447"/>
    </row>
    <row r="92" spans="1:20" ht="64.5" customHeight="1">
      <c r="A92" s="21"/>
      <c r="B92" s="1"/>
      <c r="C92" s="101"/>
      <c r="D92" s="373" t="s">
        <v>290</v>
      </c>
      <c r="E92" s="374"/>
      <c r="F92" s="374"/>
      <c r="G92" s="375"/>
      <c r="H92" s="334"/>
      <c r="I92" s="334"/>
      <c r="J92" s="345"/>
      <c r="K92" s="334"/>
      <c r="L92" s="345"/>
      <c r="M92" s="334"/>
      <c r="N92" s="13"/>
      <c r="O92" s="1"/>
      <c r="P92" s="13"/>
      <c r="Q92" s="1"/>
      <c r="R92" s="76"/>
      <c r="S92" s="367"/>
      <c r="T92" s="368"/>
    </row>
    <row r="93" spans="1:20" ht="64.5" customHeight="1" thickBot="1">
      <c r="A93" s="19"/>
      <c r="B93" s="2"/>
      <c r="C93" s="99"/>
      <c r="D93" s="4"/>
      <c r="E93" s="3"/>
      <c r="F93" s="376" t="s">
        <v>291</v>
      </c>
      <c r="G93" s="381"/>
      <c r="H93" s="290">
        <v>15</v>
      </c>
      <c r="I93" s="290">
        <v>15</v>
      </c>
      <c r="J93" s="291"/>
      <c r="K93" s="290">
        <v>15</v>
      </c>
      <c r="L93" s="291"/>
      <c r="M93" s="290">
        <v>15</v>
      </c>
      <c r="N93" s="14"/>
      <c r="O93" s="2"/>
      <c r="P93" s="14"/>
      <c r="Q93" s="2"/>
      <c r="R93" s="73"/>
      <c r="S93" s="438"/>
      <c r="T93" s="439"/>
    </row>
    <row r="94" spans="1:20" ht="68.25" customHeight="1" thickBot="1">
      <c r="A94" s="46" t="s">
        <v>57</v>
      </c>
      <c r="B94" s="7"/>
      <c r="C94" s="103" t="s">
        <v>10</v>
      </c>
      <c r="D94" s="8"/>
      <c r="E94" s="9"/>
      <c r="F94" s="9"/>
      <c r="G94" s="10"/>
      <c r="H94" s="11"/>
      <c r="I94" s="11"/>
      <c r="J94" s="7"/>
      <c r="K94" s="11"/>
      <c r="L94" s="7"/>
      <c r="M94" s="11"/>
      <c r="N94" s="11">
        <f>+N97+N100+N103</f>
        <v>109148000</v>
      </c>
      <c r="O94" s="11">
        <f>+O97</f>
        <v>0</v>
      </c>
      <c r="P94" s="11">
        <f t="shared" ref="P94:Q94" si="2">+P97+P100</f>
        <v>0</v>
      </c>
      <c r="Q94" s="11">
        <f t="shared" si="2"/>
        <v>0</v>
      </c>
      <c r="R94" s="11">
        <f>+R97+R100+R103</f>
        <v>109148000</v>
      </c>
      <c r="S94" s="446" t="s">
        <v>136</v>
      </c>
      <c r="T94" s="447"/>
    </row>
    <row r="95" spans="1:20" ht="36.75" customHeight="1">
      <c r="A95" s="21"/>
      <c r="B95" s="1"/>
      <c r="C95" s="101"/>
      <c r="D95" s="378" t="s">
        <v>68</v>
      </c>
      <c r="E95" s="379"/>
      <c r="F95" s="379"/>
      <c r="G95" s="380"/>
      <c r="H95" s="13"/>
      <c r="I95" s="13"/>
      <c r="J95" s="1"/>
      <c r="K95" s="13"/>
      <c r="L95" s="1"/>
      <c r="M95" s="13"/>
      <c r="N95" s="13"/>
      <c r="O95" s="1"/>
      <c r="P95" s="13"/>
      <c r="Q95" s="1"/>
      <c r="R95" s="76"/>
      <c r="S95" s="367"/>
      <c r="T95" s="368"/>
    </row>
    <row r="96" spans="1:20" ht="57" customHeight="1" thickBot="1">
      <c r="A96" s="20"/>
      <c r="B96" s="5"/>
      <c r="C96" s="100"/>
      <c r="D96" s="15"/>
      <c r="E96" s="16"/>
      <c r="F96" s="376" t="s">
        <v>69</v>
      </c>
      <c r="G96" s="377"/>
      <c r="H96" s="6">
        <v>12</v>
      </c>
      <c r="I96" s="6">
        <v>9</v>
      </c>
      <c r="J96" s="5"/>
      <c r="K96" s="6">
        <v>10</v>
      </c>
      <c r="L96" s="5"/>
      <c r="M96" s="6">
        <v>10</v>
      </c>
      <c r="N96" s="6"/>
      <c r="O96" s="5"/>
      <c r="P96" s="6"/>
      <c r="Q96" s="5"/>
      <c r="R96" s="74"/>
      <c r="S96" s="438"/>
      <c r="T96" s="439"/>
    </row>
    <row r="97" spans="1:20" ht="39" customHeight="1" thickBot="1">
      <c r="A97" s="26" t="s">
        <v>239</v>
      </c>
      <c r="B97" s="27"/>
      <c r="C97" s="39" t="s">
        <v>7</v>
      </c>
      <c r="D97" s="28"/>
      <c r="E97" s="29"/>
      <c r="F97" s="29"/>
      <c r="G97" s="30"/>
      <c r="H97" s="32"/>
      <c r="I97" s="32"/>
      <c r="J97" s="27"/>
      <c r="K97" s="32"/>
      <c r="L97" s="27"/>
      <c r="M97" s="32"/>
      <c r="N97" s="32">
        <v>99648000</v>
      </c>
      <c r="O97" s="27"/>
      <c r="P97" s="32"/>
      <c r="Q97" s="27"/>
      <c r="R97" s="75">
        <f>+N97+P97</f>
        <v>99648000</v>
      </c>
      <c r="S97" s="446" t="s">
        <v>136</v>
      </c>
      <c r="T97" s="447"/>
    </row>
    <row r="98" spans="1:20" ht="42" customHeight="1">
      <c r="A98" s="21"/>
      <c r="B98" s="1"/>
      <c r="C98" s="101"/>
      <c r="D98" s="378" t="s">
        <v>70</v>
      </c>
      <c r="E98" s="379"/>
      <c r="F98" s="379"/>
      <c r="G98" s="380"/>
      <c r="H98" s="13"/>
      <c r="I98" s="13"/>
      <c r="J98" s="1"/>
      <c r="K98" s="13"/>
      <c r="L98" s="1"/>
      <c r="M98" s="13"/>
      <c r="N98" s="13"/>
      <c r="O98" s="1"/>
      <c r="P98" s="13"/>
      <c r="Q98" s="1"/>
      <c r="R98" s="76"/>
      <c r="S98" s="367"/>
      <c r="T98" s="368"/>
    </row>
    <row r="99" spans="1:20" ht="40.5" customHeight="1" thickBot="1">
      <c r="A99" s="20"/>
      <c r="B99" s="5"/>
      <c r="C99" s="100"/>
      <c r="D99" s="15"/>
      <c r="E99" s="16"/>
      <c r="F99" s="384" t="s">
        <v>71</v>
      </c>
      <c r="G99" s="509"/>
      <c r="H99" s="141">
        <v>420</v>
      </c>
      <c r="I99" s="141">
        <v>420</v>
      </c>
      <c r="J99" s="142"/>
      <c r="K99" s="141">
        <v>420</v>
      </c>
      <c r="L99" s="142"/>
      <c r="M99" s="141">
        <v>420</v>
      </c>
      <c r="N99" s="6"/>
      <c r="O99" s="5"/>
      <c r="P99" s="6"/>
      <c r="Q99" s="5"/>
      <c r="R99" s="74"/>
      <c r="S99" s="438"/>
      <c r="T99" s="439"/>
    </row>
    <row r="100" spans="1:20" ht="39" customHeight="1">
      <c r="A100" s="194" t="s">
        <v>184</v>
      </c>
      <c r="B100" s="32"/>
      <c r="C100" s="39" t="s">
        <v>1</v>
      </c>
      <c r="D100" s="403"/>
      <c r="E100" s="404"/>
      <c r="F100" s="404"/>
      <c r="G100" s="405"/>
      <c r="H100" s="227"/>
      <c r="I100" s="227"/>
      <c r="J100" s="227"/>
      <c r="K100" s="227"/>
      <c r="L100" s="227"/>
      <c r="M100" s="227"/>
      <c r="N100" s="227">
        <v>4000000</v>
      </c>
      <c r="O100" s="227"/>
      <c r="P100" s="227"/>
      <c r="Q100" s="227"/>
      <c r="R100" s="228">
        <f>+N100+P100</f>
        <v>4000000</v>
      </c>
      <c r="S100" s="524" t="s">
        <v>187</v>
      </c>
      <c r="T100" s="525"/>
    </row>
    <row r="101" spans="1:20" ht="39" customHeight="1">
      <c r="A101" s="344"/>
      <c r="B101" s="332"/>
      <c r="C101" s="333"/>
      <c r="D101" s="378" t="s">
        <v>185</v>
      </c>
      <c r="E101" s="379"/>
      <c r="F101" s="379"/>
      <c r="G101" s="380"/>
      <c r="H101" s="240"/>
      <c r="I101" s="240"/>
      <c r="J101" s="234"/>
      <c r="K101" s="240"/>
      <c r="L101" s="234"/>
      <c r="M101" s="240"/>
      <c r="N101" s="334"/>
      <c r="O101" s="335"/>
      <c r="P101" s="334"/>
      <c r="Q101" s="335"/>
      <c r="R101" s="336"/>
      <c r="S101" s="338"/>
      <c r="T101" s="338"/>
    </row>
    <row r="102" spans="1:20" ht="39" customHeight="1" thickBot="1">
      <c r="A102" s="344"/>
      <c r="B102" s="332"/>
      <c r="C102" s="333"/>
      <c r="D102" s="15"/>
      <c r="E102" s="16"/>
      <c r="F102" s="401" t="s">
        <v>186</v>
      </c>
      <c r="G102" s="402"/>
      <c r="H102" s="218">
        <v>4288000</v>
      </c>
      <c r="I102" s="218">
        <v>4000000</v>
      </c>
      <c r="J102" s="235"/>
      <c r="K102" s="218">
        <v>4000000</v>
      </c>
      <c r="L102" s="235"/>
      <c r="M102" s="218">
        <v>4700000</v>
      </c>
      <c r="N102" s="334"/>
      <c r="O102" s="335"/>
      <c r="P102" s="334"/>
      <c r="Q102" s="335"/>
      <c r="R102" s="336"/>
      <c r="S102" s="338"/>
      <c r="T102" s="338"/>
    </row>
    <row r="103" spans="1:20" ht="39" customHeight="1">
      <c r="A103" s="194" t="s">
        <v>280</v>
      </c>
      <c r="B103" s="32"/>
      <c r="C103" s="39" t="s">
        <v>108</v>
      </c>
      <c r="D103" s="403"/>
      <c r="E103" s="404"/>
      <c r="F103" s="404"/>
      <c r="G103" s="405"/>
      <c r="H103" s="227"/>
      <c r="I103" s="227">
        <v>5500000</v>
      </c>
      <c r="J103" s="227"/>
      <c r="K103" s="227"/>
      <c r="L103" s="227"/>
      <c r="M103" s="227"/>
      <c r="N103" s="227">
        <v>5500000</v>
      </c>
      <c r="O103" s="227"/>
      <c r="P103" s="227"/>
      <c r="Q103" s="227"/>
      <c r="R103" s="228">
        <f>+N103+P103</f>
        <v>5500000</v>
      </c>
      <c r="S103" s="524" t="s">
        <v>278</v>
      </c>
      <c r="T103" s="525"/>
    </row>
    <row r="104" spans="1:20" ht="51" customHeight="1">
      <c r="A104" s="238"/>
      <c r="B104" s="16"/>
      <c r="C104" s="236"/>
      <c r="D104" s="378" t="s">
        <v>275</v>
      </c>
      <c r="E104" s="379"/>
      <c r="F104" s="379"/>
      <c r="G104" s="380"/>
      <c r="H104" s="240"/>
      <c r="I104" s="240"/>
      <c r="J104" s="234"/>
      <c r="K104" s="240"/>
      <c r="L104" s="234"/>
      <c r="M104" s="240"/>
      <c r="N104" s="13"/>
      <c r="O104" s="3"/>
      <c r="P104" s="13"/>
      <c r="Q104" s="3"/>
      <c r="R104" s="13"/>
      <c r="S104" s="214"/>
      <c r="T104" s="337"/>
    </row>
    <row r="105" spans="1:20" ht="82.5" customHeight="1" thickBot="1">
      <c r="A105" s="238"/>
      <c r="B105" s="16"/>
      <c r="C105" s="172"/>
      <c r="D105" s="15"/>
      <c r="E105" s="16"/>
      <c r="F105" s="401" t="s">
        <v>276</v>
      </c>
      <c r="G105" s="402"/>
      <c r="H105" s="218"/>
      <c r="I105" s="340" t="s">
        <v>277</v>
      </c>
      <c r="J105" s="235"/>
      <c r="K105" s="218"/>
      <c r="L105" s="235"/>
      <c r="M105" s="218"/>
      <c r="N105" s="6"/>
      <c r="O105" s="3"/>
      <c r="P105" s="6"/>
      <c r="Q105" s="3"/>
      <c r="R105" s="6"/>
      <c r="S105" s="214"/>
      <c r="T105" s="215"/>
    </row>
    <row r="106" spans="1:20" ht="69" customHeight="1" thickBot="1">
      <c r="A106" s="237" t="s">
        <v>58</v>
      </c>
      <c r="B106" s="7"/>
      <c r="C106" s="103" t="s">
        <v>11</v>
      </c>
      <c r="D106" s="229"/>
      <c r="E106" s="230"/>
      <c r="F106" s="230"/>
      <c r="G106" s="231"/>
      <c r="H106" s="232"/>
      <c r="I106" s="232"/>
      <c r="J106" s="233"/>
      <c r="K106" s="232"/>
      <c r="L106" s="233"/>
      <c r="M106" s="232"/>
      <c r="N106" s="232">
        <f>+N109</f>
        <v>55375000</v>
      </c>
      <c r="O106" s="232">
        <f>+O109</f>
        <v>0</v>
      </c>
      <c r="P106" s="232">
        <f>+P109</f>
        <v>221000</v>
      </c>
      <c r="Q106" s="232">
        <f>+Q109</f>
        <v>0</v>
      </c>
      <c r="R106" s="239">
        <f>+R109</f>
        <v>55596000</v>
      </c>
      <c r="S106" s="443" t="s">
        <v>92</v>
      </c>
      <c r="T106" s="443"/>
    </row>
    <row r="107" spans="1:20" ht="69" customHeight="1">
      <c r="A107" s="21"/>
      <c r="B107" s="1"/>
      <c r="C107" s="101"/>
      <c r="D107" s="378" t="s">
        <v>292</v>
      </c>
      <c r="E107" s="379"/>
      <c r="F107" s="379"/>
      <c r="G107" s="380"/>
      <c r="H107" s="13"/>
      <c r="I107" s="13"/>
      <c r="J107" s="1"/>
      <c r="K107" s="13"/>
      <c r="L107" s="1"/>
      <c r="M107" s="13"/>
      <c r="N107" s="13"/>
      <c r="O107" s="1"/>
      <c r="P107" s="13"/>
      <c r="Q107" s="1"/>
      <c r="R107" s="76"/>
      <c r="S107" s="367"/>
      <c r="T107" s="368"/>
    </row>
    <row r="108" spans="1:20" ht="69" customHeight="1" thickBot="1">
      <c r="A108" s="20"/>
      <c r="B108" s="5"/>
      <c r="C108" s="100"/>
      <c r="D108" s="15"/>
      <c r="E108" s="16"/>
      <c r="F108" s="376" t="s">
        <v>293</v>
      </c>
      <c r="G108" s="377"/>
      <c r="H108" s="166" t="s">
        <v>271</v>
      </c>
      <c r="I108" s="167" t="s">
        <v>271</v>
      </c>
      <c r="J108" s="166" t="s">
        <v>163</v>
      </c>
      <c r="K108" s="166" t="s">
        <v>271</v>
      </c>
      <c r="L108" s="5"/>
      <c r="M108" s="166" t="s">
        <v>271</v>
      </c>
      <c r="N108" s="6"/>
      <c r="O108" s="5"/>
      <c r="P108" s="6"/>
      <c r="Q108" s="5"/>
      <c r="R108" s="74"/>
      <c r="S108" s="438"/>
      <c r="T108" s="439"/>
    </row>
    <row r="109" spans="1:20" ht="50.25" customHeight="1" thickBot="1">
      <c r="A109" s="26" t="s">
        <v>72</v>
      </c>
      <c r="B109" s="27"/>
      <c r="C109" s="39" t="s">
        <v>7</v>
      </c>
      <c r="D109" s="28"/>
      <c r="E109" s="29"/>
      <c r="F109" s="29"/>
      <c r="G109" s="30"/>
      <c r="H109" s="32"/>
      <c r="I109" s="32"/>
      <c r="J109" s="27"/>
      <c r="K109" s="32"/>
      <c r="L109" s="27"/>
      <c r="M109" s="32"/>
      <c r="N109" s="32">
        <v>55375000</v>
      </c>
      <c r="O109" s="27"/>
      <c r="P109" s="32">
        <v>221000</v>
      </c>
      <c r="Q109" s="27"/>
      <c r="R109" s="75">
        <f>+N109+P109</f>
        <v>55596000</v>
      </c>
      <c r="S109" s="392" t="s">
        <v>92</v>
      </c>
      <c r="T109" s="398"/>
    </row>
    <row r="110" spans="1:20" ht="43.5" customHeight="1">
      <c r="A110" s="21"/>
      <c r="B110" s="1"/>
      <c r="C110" s="101"/>
      <c r="D110" s="378" t="s">
        <v>164</v>
      </c>
      <c r="E110" s="379"/>
      <c r="F110" s="379"/>
      <c r="G110" s="380"/>
      <c r="H110" s="13"/>
      <c r="I110" s="13"/>
      <c r="J110" s="1"/>
      <c r="K110" s="13"/>
      <c r="L110" s="1"/>
      <c r="M110" s="13"/>
      <c r="N110" s="13"/>
      <c r="O110" s="1"/>
      <c r="P110" s="13"/>
      <c r="Q110" s="1"/>
      <c r="R110" s="76"/>
      <c r="S110" s="367"/>
      <c r="T110" s="368"/>
    </row>
    <row r="111" spans="1:20" ht="63.75" customHeight="1" thickBot="1">
      <c r="A111" s="20"/>
      <c r="B111" s="5"/>
      <c r="C111" s="100"/>
      <c r="D111" s="15"/>
      <c r="E111" s="16"/>
      <c r="F111" s="376" t="s">
        <v>294</v>
      </c>
      <c r="G111" s="377"/>
      <c r="H111" s="38" t="s">
        <v>295</v>
      </c>
      <c r="I111" s="38" t="s">
        <v>296</v>
      </c>
      <c r="J111" s="55"/>
      <c r="K111" s="38" t="s">
        <v>296</v>
      </c>
      <c r="L111" s="55"/>
      <c r="M111" s="38" t="s">
        <v>296</v>
      </c>
      <c r="N111" s="6"/>
      <c r="O111" s="5"/>
      <c r="P111" s="6"/>
      <c r="Q111" s="5"/>
      <c r="R111" s="74"/>
      <c r="S111" s="438"/>
      <c r="T111" s="439"/>
    </row>
    <row r="112" spans="1:20" ht="57" customHeight="1" thickBot="1">
      <c r="A112" s="46" t="s">
        <v>59</v>
      </c>
      <c r="B112" s="7"/>
      <c r="C112" s="103" t="s">
        <v>12</v>
      </c>
      <c r="D112" s="8"/>
      <c r="E112" s="9"/>
      <c r="F112" s="9"/>
      <c r="G112" s="10"/>
      <c r="H112" s="11"/>
      <c r="I112" s="11"/>
      <c r="J112" s="7"/>
      <c r="K112" s="11"/>
      <c r="L112" s="7"/>
      <c r="M112" s="11"/>
      <c r="N112" s="232">
        <f>+N115</f>
        <v>66085000</v>
      </c>
      <c r="O112" s="11">
        <f>+O115</f>
        <v>0</v>
      </c>
      <c r="P112" s="11"/>
      <c r="Q112" s="11">
        <f>+Q115</f>
        <v>0</v>
      </c>
      <c r="R112" s="11">
        <f>+R115+R118</f>
        <v>66085000</v>
      </c>
      <c r="S112" s="440" t="s">
        <v>93</v>
      </c>
      <c r="T112" s="441"/>
    </row>
    <row r="113" spans="1:20" ht="64.5" customHeight="1">
      <c r="A113" s="146"/>
      <c r="B113" s="50"/>
      <c r="C113" s="147"/>
      <c r="D113" s="420" t="s">
        <v>101</v>
      </c>
      <c r="E113" s="421"/>
      <c r="F113" s="421"/>
      <c r="G113" s="422"/>
      <c r="H113" s="49"/>
      <c r="I113" s="49"/>
      <c r="J113" s="50"/>
      <c r="K113" s="49"/>
      <c r="L113" s="50"/>
      <c r="M113" s="49"/>
      <c r="N113" s="49"/>
      <c r="O113" s="50"/>
      <c r="P113" s="49"/>
      <c r="Q113" s="50"/>
      <c r="R113" s="148"/>
      <c r="S113" s="367"/>
      <c r="T113" s="368"/>
    </row>
    <row r="114" spans="1:20" ht="61.5" customHeight="1" thickBot="1">
      <c r="A114" s="53"/>
      <c r="B114" s="37"/>
      <c r="C114" s="104"/>
      <c r="D114" s="51"/>
      <c r="E114" s="52"/>
      <c r="F114" s="401" t="s">
        <v>297</v>
      </c>
      <c r="G114" s="402"/>
      <c r="H114" s="346" t="s">
        <v>298</v>
      </c>
      <c r="I114" s="347" t="s">
        <v>299</v>
      </c>
      <c r="J114" s="346" t="s">
        <v>300</v>
      </c>
      <c r="K114" s="346" t="s">
        <v>300</v>
      </c>
      <c r="L114" s="138"/>
      <c r="M114" s="348" t="s">
        <v>301</v>
      </c>
      <c r="N114" s="24"/>
      <c r="O114" s="37"/>
      <c r="P114" s="24"/>
      <c r="Q114" s="37"/>
      <c r="R114" s="78"/>
      <c r="S114" s="438"/>
      <c r="T114" s="439"/>
    </row>
    <row r="115" spans="1:20" ht="38.25" customHeight="1" thickBot="1">
      <c r="A115" s="26" t="s">
        <v>82</v>
      </c>
      <c r="B115" s="27"/>
      <c r="C115" s="39" t="s">
        <v>7</v>
      </c>
      <c r="D115" s="28"/>
      <c r="E115" s="29"/>
      <c r="F115" s="29"/>
      <c r="G115" s="30"/>
      <c r="H115" s="32"/>
      <c r="I115" s="32"/>
      <c r="J115" s="27"/>
      <c r="K115" s="32"/>
      <c r="L115" s="27"/>
      <c r="M115" s="32"/>
      <c r="N115" s="32">
        <v>66085000</v>
      </c>
      <c r="O115" s="27"/>
      <c r="P115" s="32"/>
      <c r="Q115" s="27"/>
      <c r="R115" s="75">
        <f>+N115+P115</f>
        <v>66085000</v>
      </c>
      <c r="S115" s="399" t="s">
        <v>93</v>
      </c>
      <c r="T115" s="400"/>
    </row>
    <row r="116" spans="1:20" ht="42" customHeight="1">
      <c r="A116" s="21"/>
      <c r="B116" s="1"/>
      <c r="C116" s="101"/>
      <c r="D116" s="373" t="s">
        <v>83</v>
      </c>
      <c r="E116" s="374"/>
      <c r="F116" s="374"/>
      <c r="G116" s="375"/>
      <c r="H116" s="13"/>
      <c r="I116" s="13"/>
      <c r="J116" s="1"/>
      <c r="K116" s="13"/>
      <c r="L116" s="1"/>
      <c r="M116" s="13"/>
      <c r="N116" s="13"/>
      <c r="O116" s="1"/>
      <c r="P116" s="13"/>
      <c r="Q116" s="1"/>
      <c r="R116" s="76"/>
      <c r="S116" s="394"/>
      <c r="T116" s="395"/>
    </row>
    <row r="117" spans="1:20" ht="54" customHeight="1">
      <c r="A117" s="20"/>
      <c r="B117" s="2"/>
      <c r="C117" s="99"/>
      <c r="D117" s="35"/>
      <c r="E117" s="25"/>
      <c r="F117" s="371" t="s">
        <v>216</v>
      </c>
      <c r="G117" s="372"/>
      <c r="H117" s="144" t="s">
        <v>302</v>
      </c>
      <c r="I117" s="144" t="s">
        <v>303</v>
      </c>
      <c r="J117" s="145"/>
      <c r="K117" s="144" t="s">
        <v>304</v>
      </c>
      <c r="L117" s="145"/>
      <c r="M117" s="144" t="s">
        <v>305</v>
      </c>
      <c r="N117" s="113"/>
      <c r="O117" s="2"/>
      <c r="P117" s="14"/>
      <c r="Q117" s="2"/>
      <c r="R117" s="73"/>
      <c r="S117" s="396"/>
      <c r="T117" s="397"/>
    </row>
    <row r="118" spans="1:20" ht="72.75" hidden="1" customHeight="1" thickBot="1">
      <c r="A118" s="309" t="s">
        <v>269</v>
      </c>
      <c r="B118" s="295"/>
      <c r="C118" s="310" t="s">
        <v>12</v>
      </c>
      <c r="D118" s="386"/>
      <c r="E118" s="387"/>
      <c r="F118" s="387"/>
      <c r="G118" s="388"/>
      <c r="H118" s="311"/>
      <c r="I118" s="311"/>
      <c r="J118" s="312"/>
      <c r="K118" s="311"/>
      <c r="L118" s="312"/>
      <c r="M118" s="311"/>
      <c r="N118" s="178"/>
      <c r="O118" s="295"/>
      <c r="P118" s="178"/>
      <c r="Q118" s="295"/>
      <c r="R118" s="178">
        <f>+N118+P118</f>
        <v>0</v>
      </c>
      <c r="S118" s="461" t="s">
        <v>268</v>
      </c>
      <c r="T118" s="541"/>
    </row>
    <row r="119" spans="1:20" ht="72.75" hidden="1" customHeight="1">
      <c r="A119" s="216"/>
      <c r="B119" s="5"/>
      <c r="C119" s="129"/>
      <c r="D119" s="389" t="s">
        <v>270</v>
      </c>
      <c r="E119" s="390"/>
      <c r="F119" s="390"/>
      <c r="G119" s="391"/>
      <c r="H119" s="38"/>
      <c r="I119" s="38" t="s">
        <v>271</v>
      </c>
      <c r="J119" s="55"/>
      <c r="K119" s="38"/>
      <c r="L119" s="55"/>
      <c r="M119" s="38"/>
      <c r="N119" s="24"/>
      <c r="O119" s="5"/>
      <c r="P119" s="6"/>
      <c r="Q119" s="5"/>
      <c r="R119" s="74"/>
      <c r="S119" s="307"/>
      <c r="T119" s="308"/>
    </row>
    <row r="120" spans="1:20" ht="38.25" customHeight="1" thickBot="1">
      <c r="A120" s="237" t="s">
        <v>60</v>
      </c>
      <c r="B120" s="233"/>
      <c r="C120" s="222" t="s">
        <v>13</v>
      </c>
      <c r="D120" s="229"/>
      <c r="E120" s="230"/>
      <c r="F120" s="230"/>
      <c r="G120" s="231"/>
      <c r="H120" s="232"/>
      <c r="I120" s="232"/>
      <c r="J120" s="233"/>
      <c r="K120" s="232"/>
      <c r="L120" s="233"/>
      <c r="M120" s="232"/>
      <c r="N120" s="54">
        <f>+N123+N127</f>
        <v>6000000</v>
      </c>
      <c r="O120" s="232">
        <f>+O123</f>
        <v>0</v>
      </c>
      <c r="P120" s="54">
        <f>+P125+P131+P134+P142+P139</f>
        <v>0</v>
      </c>
      <c r="Q120" s="232">
        <f>+Q123</f>
        <v>0</v>
      </c>
      <c r="R120" s="178">
        <f>+N120+P120</f>
        <v>6000000</v>
      </c>
      <c r="S120" s="520" t="s">
        <v>168</v>
      </c>
      <c r="T120" s="521"/>
    </row>
    <row r="121" spans="1:20" ht="47.25" customHeight="1">
      <c r="A121" s="21"/>
      <c r="B121" s="1"/>
      <c r="C121" s="101"/>
      <c r="D121" s="378" t="s">
        <v>157</v>
      </c>
      <c r="E121" s="379"/>
      <c r="F121" s="379"/>
      <c r="G121" s="380"/>
      <c r="H121" s="13"/>
      <c r="I121" s="13"/>
      <c r="J121" s="1"/>
      <c r="K121" s="13"/>
      <c r="L121" s="1"/>
      <c r="M121" s="13"/>
      <c r="N121" s="13"/>
      <c r="O121" s="1"/>
      <c r="P121" s="13"/>
      <c r="Q121" s="1"/>
      <c r="R121" s="76"/>
      <c r="S121" s="367"/>
      <c r="T121" s="368"/>
    </row>
    <row r="122" spans="1:20" ht="48" customHeight="1" thickBot="1">
      <c r="A122" s="20"/>
      <c r="B122" s="5"/>
      <c r="C122" s="100"/>
      <c r="D122" s="15"/>
      <c r="E122" s="16"/>
      <c r="F122" s="376" t="s">
        <v>306</v>
      </c>
      <c r="G122" s="377"/>
      <c r="H122" s="349" t="s">
        <v>307</v>
      </c>
      <c r="I122" s="349" t="s">
        <v>307</v>
      </c>
      <c r="J122" s="349">
        <v>0.14335664335664336</v>
      </c>
      <c r="K122" s="349" t="s">
        <v>308</v>
      </c>
      <c r="L122" s="349">
        <v>0.14335664335664336</v>
      </c>
      <c r="M122" s="349" t="s">
        <v>309</v>
      </c>
      <c r="N122" s="6"/>
      <c r="O122" s="5"/>
      <c r="P122" s="6"/>
      <c r="Q122" s="5"/>
      <c r="R122" s="74"/>
      <c r="S122" s="438"/>
      <c r="T122" s="439"/>
    </row>
    <row r="123" spans="1:20" ht="48" customHeight="1" thickBot="1">
      <c r="A123" s="26" t="s">
        <v>73</v>
      </c>
      <c r="B123" s="27"/>
      <c r="C123" s="39" t="s">
        <v>7</v>
      </c>
      <c r="D123" s="28"/>
      <c r="E123" s="29"/>
      <c r="F123" s="29"/>
      <c r="G123" s="30"/>
      <c r="H123" s="32"/>
      <c r="I123" s="32"/>
      <c r="J123" s="27"/>
      <c r="K123" s="32"/>
      <c r="L123" s="27"/>
      <c r="M123" s="32"/>
      <c r="N123" s="32">
        <v>5915000</v>
      </c>
      <c r="O123" s="27"/>
      <c r="P123" s="32"/>
      <c r="Q123" s="27"/>
      <c r="R123" s="75">
        <f>+N123+P123</f>
        <v>5915000</v>
      </c>
      <c r="S123" s="392" t="s">
        <v>168</v>
      </c>
      <c r="T123" s="393"/>
    </row>
    <row r="124" spans="1:20" ht="53.25" customHeight="1">
      <c r="A124" s="21"/>
      <c r="B124" s="1"/>
      <c r="C124" s="101"/>
      <c r="D124" s="373" t="s">
        <v>74</v>
      </c>
      <c r="E124" s="374"/>
      <c r="F124" s="374"/>
      <c r="G124" s="375"/>
      <c r="H124" s="13"/>
      <c r="I124" s="13"/>
      <c r="J124" s="1"/>
      <c r="K124" s="13"/>
      <c r="L124" s="1"/>
      <c r="M124" s="13"/>
      <c r="N124" s="13"/>
      <c r="O124" s="1"/>
      <c r="P124" s="13"/>
      <c r="Q124" s="1"/>
      <c r="R124" s="76"/>
      <c r="S124" s="367"/>
      <c r="T124" s="368"/>
    </row>
    <row r="125" spans="1:20" ht="40.5" customHeight="1">
      <c r="A125" s="207"/>
      <c r="B125" s="3"/>
      <c r="C125" s="206"/>
      <c r="D125" s="3"/>
      <c r="E125" s="3"/>
      <c r="F125" s="382" t="s">
        <v>217</v>
      </c>
      <c r="G125" s="383"/>
      <c r="H125" s="350" t="s">
        <v>310</v>
      </c>
      <c r="I125" s="354" t="s">
        <v>310</v>
      </c>
      <c r="J125" s="350" t="s">
        <v>311</v>
      </c>
      <c r="K125" s="351" t="s">
        <v>311</v>
      </c>
      <c r="L125" s="205" t="s">
        <v>20</v>
      </c>
      <c r="M125" s="198" t="s">
        <v>312</v>
      </c>
      <c r="N125" s="14"/>
      <c r="O125" s="3"/>
      <c r="P125" s="204"/>
      <c r="Q125" s="3"/>
      <c r="R125" s="204"/>
      <c r="S125" s="519"/>
      <c r="T125" s="370"/>
    </row>
    <row r="126" spans="1:20" ht="41.25" customHeight="1" thickBot="1">
      <c r="A126" s="20"/>
      <c r="B126" s="5"/>
      <c r="C126" s="100"/>
      <c r="D126" s="15"/>
      <c r="E126" s="16"/>
      <c r="F126" s="376" t="s">
        <v>218</v>
      </c>
      <c r="G126" s="381"/>
      <c r="H126" s="136" t="s">
        <v>197</v>
      </c>
      <c r="I126" s="136" t="s">
        <v>197</v>
      </c>
      <c r="J126" s="208"/>
      <c r="K126" s="209" t="s">
        <v>197</v>
      </c>
      <c r="L126" s="205"/>
      <c r="M126" s="198" t="s">
        <v>197</v>
      </c>
      <c r="N126" s="6"/>
      <c r="O126" s="5"/>
      <c r="P126" s="6"/>
      <c r="Q126" s="5"/>
      <c r="R126" s="74"/>
      <c r="S126" s="438"/>
      <c r="T126" s="439"/>
    </row>
    <row r="127" spans="1:20" ht="41.25" customHeight="1" thickBot="1">
      <c r="A127" s="309" t="s">
        <v>281</v>
      </c>
      <c r="B127" s="27"/>
      <c r="C127" s="39" t="s">
        <v>7</v>
      </c>
      <c r="D127" s="28"/>
      <c r="E127" s="29"/>
      <c r="F127" s="29"/>
      <c r="G127" s="30"/>
      <c r="H127" s="32"/>
      <c r="I127" s="32"/>
      <c r="J127" s="27"/>
      <c r="K127" s="32"/>
      <c r="L127" s="27"/>
      <c r="M127" s="32"/>
      <c r="N127" s="32">
        <v>85000</v>
      </c>
      <c r="O127" s="27"/>
      <c r="P127" s="32"/>
      <c r="Q127" s="27"/>
      <c r="R127" s="75">
        <f>+N127+P127</f>
        <v>85000</v>
      </c>
      <c r="S127" s="392" t="s">
        <v>168</v>
      </c>
      <c r="T127" s="393"/>
    </row>
    <row r="128" spans="1:20" ht="54.75" customHeight="1">
      <c r="A128" s="21"/>
      <c r="B128" s="1"/>
      <c r="C128" s="101"/>
      <c r="D128" s="423" t="s">
        <v>337</v>
      </c>
      <c r="E128" s="424"/>
      <c r="F128" s="424"/>
      <c r="G128" s="425"/>
      <c r="H128" s="13"/>
      <c r="I128" s="13"/>
      <c r="J128" s="1"/>
      <c r="K128" s="13"/>
      <c r="L128" s="1"/>
      <c r="M128" s="13"/>
      <c r="N128" s="13"/>
      <c r="O128" s="1"/>
      <c r="P128" s="13"/>
      <c r="Q128" s="1"/>
      <c r="R128" s="76"/>
      <c r="S128" s="394"/>
      <c r="T128" s="395"/>
    </row>
    <row r="129" spans="1:25" ht="41.25" customHeight="1" thickBot="1">
      <c r="A129" s="20"/>
      <c r="B129" s="2"/>
      <c r="C129" s="99"/>
      <c r="D129" s="352"/>
      <c r="E129" s="353"/>
      <c r="F129" s="426" t="s">
        <v>338</v>
      </c>
      <c r="G129" s="427"/>
      <c r="H129" s="144"/>
      <c r="I129" s="144" t="s">
        <v>339</v>
      </c>
      <c r="J129" s="145"/>
      <c r="K129" s="144"/>
      <c r="L129" s="145"/>
      <c r="M129" s="144"/>
      <c r="N129" s="113"/>
      <c r="O129" s="2"/>
      <c r="P129" s="14"/>
      <c r="Q129" s="2"/>
      <c r="R129" s="73"/>
      <c r="S129" s="396"/>
      <c r="T129" s="397"/>
    </row>
    <row r="130" spans="1:25" ht="26.25" customHeight="1" thickBot="1">
      <c r="A130" s="46" t="s">
        <v>61</v>
      </c>
      <c r="B130" s="7"/>
      <c r="C130" s="103" t="s">
        <v>14</v>
      </c>
      <c r="D130" s="8"/>
      <c r="E130" s="9"/>
      <c r="F130" s="9"/>
      <c r="G130" s="10"/>
      <c r="H130" s="11"/>
      <c r="I130" s="11"/>
      <c r="J130" s="7"/>
      <c r="K130" s="11"/>
      <c r="L130" s="7"/>
      <c r="M130" s="11"/>
      <c r="N130" s="54">
        <f>+N135+N138+N141+N149+N146</f>
        <v>30529000</v>
      </c>
      <c r="O130" s="54" t="e">
        <f>+O135+#REF!+O141+O146</f>
        <v>#REF!</v>
      </c>
      <c r="P130" s="54">
        <f>+P135+P138+P141+P149+P146</f>
        <v>0</v>
      </c>
      <c r="Q130" s="54" t="e">
        <f>+Q135+#REF!+Q141+Q146</f>
        <v>#REF!</v>
      </c>
      <c r="R130" s="54">
        <f>+N130+P130</f>
        <v>30529000</v>
      </c>
      <c r="S130" s="442" t="s">
        <v>251</v>
      </c>
      <c r="T130" s="443"/>
    </row>
    <row r="131" spans="1:25" ht="51.75" customHeight="1">
      <c r="A131" s="21"/>
      <c r="B131" s="1"/>
      <c r="C131" s="101"/>
      <c r="D131" s="373" t="s">
        <v>133</v>
      </c>
      <c r="E131" s="374"/>
      <c r="F131" s="374"/>
      <c r="G131" s="375"/>
      <c r="H131" s="13"/>
      <c r="I131" s="13"/>
      <c r="J131" s="1"/>
      <c r="K131" s="13"/>
      <c r="L131" s="1"/>
      <c r="M131" s="13"/>
      <c r="N131" s="13"/>
      <c r="O131" s="1"/>
      <c r="P131" s="13"/>
      <c r="Q131" s="1"/>
      <c r="R131" s="76"/>
      <c r="S131" s="367"/>
      <c r="T131" s="368"/>
    </row>
    <row r="132" spans="1:25" ht="51.75" customHeight="1">
      <c r="A132" s="19"/>
      <c r="B132" s="2"/>
      <c r="C132" s="99"/>
      <c r="D132" s="35"/>
      <c r="E132" s="25"/>
      <c r="F132" s="384" t="s">
        <v>134</v>
      </c>
      <c r="G132" s="385"/>
      <c r="H132" s="6" t="s">
        <v>313</v>
      </c>
      <c r="I132" s="33" t="s">
        <v>313</v>
      </c>
      <c r="J132" s="34"/>
      <c r="K132" s="33" t="s">
        <v>314</v>
      </c>
      <c r="L132" s="34"/>
      <c r="M132" s="33" t="s">
        <v>315</v>
      </c>
      <c r="N132" s="14"/>
      <c r="O132" s="2"/>
      <c r="P132" s="14"/>
      <c r="Q132" s="2"/>
      <c r="R132" s="73"/>
      <c r="S132" s="369"/>
      <c r="T132" s="370"/>
    </row>
    <row r="133" spans="1:25" ht="51.75" customHeight="1">
      <c r="A133" s="19"/>
      <c r="B133" s="2"/>
      <c r="C133" s="99"/>
      <c r="D133" s="423" t="s">
        <v>259</v>
      </c>
      <c r="E133" s="424"/>
      <c r="F133" s="424"/>
      <c r="G133" s="425"/>
      <c r="H133" s="290"/>
      <c r="I133" s="290"/>
      <c r="J133" s="291"/>
      <c r="K133" s="290"/>
      <c r="L133" s="291"/>
      <c r="M133" s="290"/>
      <c r="N133" s="14"/>
      <c r="O133" s="2"/>
      <c r="P133" s="14"/>
      <c r="Q133" s="2"/>
      <c r="R133" s="73"/>
      <c r="S133" s="369"/>
      <c r="T133" s="370"/>
    </row>
    <row r="134" spans="1:25" ht="58.5" customHeight="1" thickBot="1">
      <c r="A134" s="20"/>
      <c r="B134" s="5"/>
      <c r="C134" s="100"/>
      <c r="D134" s="352"/>
      <c r="E134" s="353"/>
      <c r="F134" s="556" t="s">
        <v>260</v>
      </c>
      <c r="G134" s="557"/>
      <c r="H134" s="549" t="s">
        <v>266</v>
      </c>
      <c r="I134" s="549" t="s">
        <v>267</v>
      </c>
      <c r="J134" s="254"/>
      <c r="K134" s="549" t="s">
        <v>267</v>
      </c>
      <c r="L134" s="254"/>
      <c r="M134" s="549" t="s">
        <v>267</v>
      </c>
      <c r="N134" s="6"/>
      <c r="O134" s="5"/>
      <c r="P134" s="6"/>
      <c r="Q134" s="5"/>
      <c r="R134" s="74"/>
      <c r="S134" s="438"/>
      <c r="T134" s="439"/>
    </row>
    <row r="135" spans="1:25" ht="49.5" customHeight="1" thickBot="1">
      <c r="A135" s="161" t="s">
        <v>158</v>
      </c>
      <c r="B135" s="119"/>
      <c r="C135" s="168" t="s">
        <v>7</v>
      </c>
      <c r="D135" s="169"/>
      <c r="E135" s="170"/>
      <c r="F135" s="170"/>
      <c r="G135" s="171"/>
      <c r="H135" s="120"/>
      <c r="I135" s="120"/>
      <c r="J135" s="119"/>
      <c r="K135" s="120"/>
      <c r="L135" s="119"/>
      <c r="M135" s="120"/>
      <c r="N135" s="120">
        <v>1200000</v>
      </c>
      <c r="O135" s="119"/>
      <c r="P135" s="120"/>
      <c r="Q135" s="119"/>
      <c r="R135" s="165">
        <f>+N135+P135</f>
        <v>1200000</v>
      </c>
      <c r="S135" s="517" t="s">
        <v>225</v>
      </c>
      <c r="T135" s="518"/>
      <c r="X135" s="517" t="s">
        <v>94</v>
      </c>
      <c r="Y135" s="518"/>
    </row>
    <row r="136" spans="1:25" ht="54" customHeight="1">
      <c r="A136" s="21"/>
      <c r="B136" s="1"/>
      <c r="C136" s="101"/>
      <c r="D136" s="378" t="s">
        <v>161</v>
      </c>
      <c r="E136" s="415"/>
      <c r="F136" s="415"/>
      <c r="G136" s="416"/>
      <c r="H136" s="13"/>
      <c r="I136" s="13"/>
      <c r="J136" s="1"/>
      <c r="K136" s="13"/>
      <c r="L136" s="1"/>
      <c r="M136" s="13"/>
      <c r="N136" s="13"/>
      <c r="O136" s="1"/>
      <c r="P136" s="13"/>
      <c r="Q136" s="1"/>
      <c r="R136" s="76"/>
      <c r="S136" s="367"/>
      <c r="T136" s="368"/>
    </row>
    <row r="137" spans="1:25" ht="72" customHeight="1" thickBot="1">
      <c r="A137" s="19"/>
      <c r="B137" s="2"/>
      <c r="C137" s="99"/>
      <c r="D137" s="4"/>
      <c r="E137" s="3"/>
      <c r="F137" s="382" t="s">
        <v>227</v>
      </c>
      <c r="G137" s="414"/>
      <c r="H137" s="354" t="s">
        <v>316</v>
      </c>
      <c r="I137" s="354" t="s">
        <v>316</v>
      </c>
      <c r="J137" s="351" t="s">
        <v>317</v>
      </c>
      <c r="K137" s="351" t="s">
        <v>317</v>
      </c>
      <c r="L137" s="351" t="s">
        <v>318</v>
      </c>
      <c r="M137" s="351" t="s">
        <v>318</v>
      </c>
      <c r="N137" s="14"/>
      <c r="O137" s="2"/>
      <c r="P137" s="14"/>
      <c r="Q137" s="2"/>
      <c r="R137" s="73"/>
      <c r="S137" s="369"/>
      <c r="T137" s="370"/>
    </row>
    <row r="138" spans="1:25" ht="62.25" customHeight="1" thickBot="1">
      <c r="A138" s="161" t="s">
        <v>226</v>
      </c>
      <c r="B138" s="119"/>
      <c r="C138" s="168" t="s">
        <v>7</v>
      </c>
      <c r="D138" s="169"/>
      <c r="E138" s="170"/>
      <c r="F138" s="170"/>
      <c r="G138" s="171"/>
      <c r="H138" s="120"/>
      <c r="I138" s="120"/>
      <c r="J138" s="119"/>
      <c r="K138" s="120"/>
      <c r="L138" s="119"/>
      <c r="M138" s="120"/>
      <c r="N138" s="120">
        <v>17097000</v>
      </c>
      <c r="O138" s="119"/>
      <c r="P138" s="120"/>
      <c r="Q138" s="119"/>
      <c r="R138" s="165">
        <f>+N138+P138</f>
        <v>17097000</v>
      </c>
      <c r="S138" s="517" t="s">
        <v>228</v>
      </c>
      <c r="T138" s="518"/>
      <c r="U138" s="341"/>
      <c r="V138" s="341"/>
      <c r="W138" s="341"/>
      <c r="X138" s="341"/>
    </row>
    <row r="139" spans="1:25" ht="62.25" customHeight="1">
      <c r="A139" s="21"/>
      <c r="B139" s="1"/>
      <c r="C139" s="101"/>
      <c r="D139" s="378" t="s">
        <v>161</v>
      </c>
      <c r="E139" s="415"/>
      <c r="F139" s="415"/>
      <c r="G139" s="416"/>
      <c r="H139" s="13"/>
      <c r="I139" s="13"/>
      <c r="J139" s="1"/>
      <c r="K139" s="13"/>
      <c r="L139" s="1"/>
      <c r="M139" s="13"/>
      <c r="N139" s="13"/>
      <c r="O139" s="1"/>
      <c r="P139" s="13"/>
      <c r="Q139" s="1"/>
      <c r="R139" s="76"/>
      <c r="S139" s="367"/>
      <c r="T139" s="368"/>
    </row>
    <row r="140" spans="1:25" ht="62.25" customHeight="1" thickBot="1">
      <c r="A140" s="19"/>
      <c r="B140" s="2"/>
      <c r="C140" s="99"/>
      <c r="D140" s="4"/>
      <c r="E140" s="3"/>
      <c r="F140" s="382" t="s">
        <v>227</v>
      </c>
      <c r="G140" s="414"/>
      <c r="H140" s="350" t="s">
        <v>316</v>
      </c>
      <c r="I140" s="354" t="s">
        <v>316</v>
      </c>
      <c r="J140" s="125"/>
      <c r="K140" s="350" t="s">
        <v>317</v>
      </c>
      <c r="L140" s="125"/>
      <c r="M140" s="351" t="s">
        <v>318</v>
      </c>
      <c r="N140" s="14"/>
      <c r="O140" s="2"/>
      <c r="P140" s="14"/>
      <c r="Q140" s="2"/>
      <c r="R140" s="73"/>
      <c r="S140" s="369"/>
      <c r="T140" s="370"/>
    </row>
    <row r="141" spans="1:25" ht="41.25" customHeight="1" thickBot="1">
      <c r="A141" s="26" t="s">
        <v>114</v>
      </c>
      <c r="B141" s="27"/>
      <c r="C141" s="39" t="s">
        <v>5</v>
      </c>
      <c r="D141" s="28"/>
      <c r="E141" s="29"/>
      <c r="F141" s="29"/>
      <c r="G141" s="30"/>
      <c r="H141" s="32"/>
      <c r="I141" s="32"/>
      <c r="J141" s="27"/>
      <c r="K141" s="32"/>
      <c r="L141" s="27"/>
      <c r="M141" s="32"/>
      <c r="N141" s="32">
        <v>800000</v>
      </c>
      <c r="O141" s="27"/>
      <c r="P141" s="32">
        <v>0</v>
      </c>
      <c r="Q141" s="27"/>
      <c r="R141" s="75">
        <f>+N141+P141</f>
        <v>800000</v>
      </c>
      <c r="S141" s="399" t="s">
        <v>177</v>
      </c>
      <c r="T141" s="400"/>
    </row>
    <row r="142" spans="1:25" ht="88.5" customHeight="1">
      <c r="A142" s="21"/>
      <c r="B142" s="1"/>
      <c r="C142" s="101"/>
      <c r="D142" s="378" t="s">
        <v>75</v>
      </c>
      <c r="E142" s="379"/>
      <c r="F142" s="379"/>
      <c r="G142" s="380"/>
      <c r="H142" s="13"/>
      <c r="I142" s="13"/>
      <c r="J142" s="1"/>
      <c r="K142" s="13"/>
      <c r="L142" s="1"/>
      <c r="M142" s="13"/>
      <c r="N142" s="13"/>
      <c r="O142" s="1"/>
      <c r="P142" s="13"/>
      <c r="Q142" s="1"/>
      <c r="R142" s="76"/>
      <c r="S142" s="367"/>
      <c r="T142" s="368"/>
    </row>
    <row r="143" spans="1:25" ht="88.5" customHeight="1">
      <c r="A143" s="19"/>
      <c r="B143" s="2"/>
      <c r="C143" s="99"/>
      <c r="D143" s="201"/>
      <c r="E143" s="202"/>
      <c r="F143" s="382" t="s">
        <v>76</v>
      </c>
      <c r="G143" s="383"/>
      <c r="H143" s="204">
        <v>7</v>
      </c>
      <c r="I143" s="14">
        <v>8</v>
      </c>
      <c r="J143" s="2"/>
      <c r="K143" s="14">
        <v>8</v>
      </c>
      <c r="L143" s="2"/>
      <c r="M143" s="14">
        <v>8</v>
      </c>
      <c r="N143" s="14"/>
      <c r="O143" s="2"/>
      <c r="P143" s="14"/>
      <c r="Q143" s="2"/>
      <c r="R143" s="73"/>
      <c r="S143" s="369"/>
      <c r="T143" s="370"/>
    </row>
    <row r="144" spans="1:25" ht="88.5" customHeight="1">
      <c r="A144" s="19"/>
      <c r="B144" s="2"/>
      <c r="C144" s="99"/>
      <c r="D144" s="201"/>
      <c r="E144" s="202"/>
      <c r="F144" s="382" t="s">
        <v>222</v>
      </c>
      <c r="G144" s="383"/>
      <c r="H144" s="204">
        <v>423</v>
      </c>
      <c r="I144" s="14">
        <v>423</v>
      </c>
      <c r="J144" s="2"/>
      <c r="K144" s="14">
        <v>423</v>
      </c>
      <c r="L144" s="2"/>
      <c r="M144" s="14">
        <v>423</v>
      </c>
      <c r="N144" s="14"/>
      <c r="O144" s="2"/>
      <c r="P144" s="14"/>
      <c r="Q144" s="2"/>
      <c r="R144" s="73"/>
      <c r="S144" s="369"/>
      <c r="T144" s="370"/>
    </row>
    <row r="145" spans="1:20" ht="55.5" customHeight="1" thickBot="1">
      <c r="A145" s="20"/>
      <c r="B145" s="5"/>
      <c r="C145" s="100"/>
      <c r="D145" s="15"/>
      <c r="E145" s="16"/>
      <c r="F145" s="376" t="s">
        <v>223</v>
      </c>
      <c r="G145" s="381"/>
      <c r="H145" s="17">
        <v>18</v>
      </c>
      <c r="I145" s="17">
        <v>20</v>
      </c>
      <c r="J145" s="18"/>
      <c r="K145" s="17">
        <v>20</v>
      </c>
      <c r="L145" s="18"/>
      <c r="M145" s="17">
        <v>20</v>
      </c>
      <c r="N145" s="6"/>
      <c r="O145" s="5"/>
      <c r="P145" s="6"/>
      <c r="Q145" s="5"/>
      <c r="R145" s="74"/>
      <c r="S145" s="438"/>
      <c r="T145" s="439"/>
    </row>
    <row r="146" spans="1:20" ht="67.5" customHeight="1" thickBot="1">
      <c r="A146" s="26" t="s">
        <v>159</v>
      </c>
      <c r="B146" s="27"/>
      <c r="C146" s="39" t="s">
        <v>240</v>
      </c>
      <c r="D146" s="28"/>
      <c r="E146" s="29"/>
      <c r="F146" s="29"/>
      <c r="G146" s="30"/>
      <c r="H146" s="32"/>
      <c r="I146" s="32"/>
      <c r="J146" s="27"/>
      <c r="K146" s="32"/>
      <c r="L146" s="27"/>
      <c r="M146" s="32"/>
      <c r="N146" s="32">
        <v>7000000</v>
      </c>
      <c r="O146" s="27"/>
      <c r="P146" s="32">
        <v>0</v>
      </c>
      <c r="Q146" s="27"/>
      <c r="R146" s="75">
        <f>+N146+P146</f>
        <v>7000000</v>
      </c>
      <c r="S146" s="399" t="s">
        <v>224</v>
      </c>
      <c r="T146" s="400"/>
    </row>
    <row r="147" spans="1:20" ht="48.75" customHeight="1">
      <c r="A147" s="21"/>
      <c r="B147" s="1"/>
      <c r="C147" s="101"/>
      <c r="D147" s="378" t="s">
        <v>160</v>
      </c>
      <c r="E147" s="379"/>
      <c r="F147" s="379"/>
      <c r="G147" s="380"/>
      <c r="H147" s="13"/>
      <c r="I147" s="13"/>
      <c r="J147" s="1"/>
      <c r="K147" s="13"/>
      <c r="L147" s="1"/>
      <c r="M147" s="13"/>
      <c r="N147" s="13"/>
      <c r="O147" s="1"/>
      <c r="P147" s="13"/>
      <c r="Q147" s="1"/>
      <c r="R147" s="76"/>
      <c r="S147" s="367"/>
      <c r="T147" s="368"/>
    </row>
    <row r="148" spans="1:20" ht="63" customHeight="1" thickBot="1">
      <c r="A148" s="20"/>
      <c r="B148" s="5"/>
      <c r="C148" s="100"/>
      <c r="D148" s="4"/>
      <c r="E148" s="3"/>
      <c r="F148" s="382" t="s">
        <v>320</v>
      </c>
      <c r="G148" s="383"/>
      <c r="H148" s="357">
        <v>410</v>
      </c>
      <c r="I148" s="357">
        <v>450</v>
      </c>
      <c r="J148" s="358"/>
      <c r="K148" s="357">
        <v>500</v>
      </c>
      <c r="L148" s="358"/>
      <c r="M148" s="357">
        <v>500</v>
      </c>
      <c r="N148" s="141"/>
      <c r="O148" s="5"/>
      <c r="P148" s="6"/>
      <c r="Q148" s="5"/>
      <c r="R148" s="74"/>
      <c r="S148" s="438"/>
      <c r="T148" s="439"/>
    </row>
    <row r="149" spans="1:20" ht="48.75" customHeight="1" thickBot="1">
      <c r="A149" s="216" t="s">
        <v>180</v>
      </c>
      <c r="B149" s="217"/>
      <c r="C149" s="249" t="s">
        <v>14</v>
      </c>
      <c r="D149" s="247"/>
      <c r="E149" s="242"/>
      <c r="F149" s="248"/>
      <c r="G149" s="248"/>
      <c r="H149" s="246"/>
      <c r="I149" s="244"/>
      <c r="J149" s="245"/>
      <c r="K149" s="244"/>
      <c r="L149" s="245"/>
      <c r="M149" s="244"/>
      <c r="N149" s="226">
        <v>4432000</v>
      </c>
      <c r="O149" s="243"/>
      <c r="P149" s="226"/>
      <c r="Q149" s="5"/>
      <c r="R149" s="75">
        <f>+N149+P149</f>
        <v>4432000</v>
      </c>
      <c r="S149" s="399" t="s">
        <v>181</v>
      </c>
      <c r="T149" s="400"/>
    </row>
    <row r="150" spans="1:20" ht="51" customHeight="1" thickBot="1">
      <c r="A150" s="189"/>
      <c r="B150" s="5"/>
      <c r="C150" s="118"/>
      <c r="D150" s="417" t="s">
        <v>182</v>
      </c>
      <c r="E150" s="418"/>
      <c r="F150" s="418"/>
      <c r="G150" s="419"/>
      <c r="H150" s="262"/>
      <c r="I150" s="262"/>
      <c r="J150" s="263"/>
      <c r="K150" s="264"/>
      <c r="L150" s="263"/>
      <c r="M150" s="264"/>
      <c r="N150" s="265"/>
      <c r="O150" s="266"/>
      <c r="P150" s="267"/>
      <c r="Q150" s="241"/>
      <c r="R150" s="74"/>
      <c r="S150" s="190"/>
      <c r="T150" s="191"/>
    </row>
    <row r="151" spans="1:20" ht="38.25" customHeight="1" thickBot="1">
      <c r="A151" s="189"/>
      <c r="B151" s="5"/>
      <c r="C151" s="172"/>
      <c r="D151" s="409" t="s">
        <v>183</v>
      </c>
      <c r="E151" s="410"/>
      <c r="F151" s="410"/>
      <c r="G151" s="411"/>
      <c r="H151" s="17">
        <v>120</v>
      </c>
      <c r="I151" s="17">
        <v>120</v>
      </c>
      <c r="J151" s="259"/>
      <c r="K151" s="260"/>
      <c r="L151" s="259"/>
      <c r="M151" s="260"/>
      <c r="N151" s="6"/>
      <c r="O151" s="16"/>
      <c r="P151" s="261"/>
      <c r="Q151" s="241"/>
      <c r="R151" s="74"/>
      <c r="S151" s="185"/>
      <c r="T151" s="186"/>
    </row>
    <row r="152" spans="1:20" ht="55.5" hidden="1" customHeight="1" thickBot="1">
      <c r="A152" s="309"/>
      <c r="B152" s="313"/>
      <c r="C152" s="314"/>
      <c r="D152" s="315"/>
      <c r="E152" s="316"/>
      <c r="F152" s="316"/>
      <c r="G152" s="317"/>
      <c r="H152" s="318"/>
      <c r="I152" s="318"/>
      <c r="J152" s="319"/>
      <c r="K152" s="320"/>
      <c r="L152" s="319"/>
      <c r="M152" s="320"/>
      <c r="N152" s="321"/>
      <c r="O152" s="322"/>
      <c r="P152" s="323"/>
      <c r="Q152" s="324"/>
      <c r="R152" s="363"/>
      <c r="S152" s="476"/>
      <c r="T152" s="477"/>
    </row>
    <row r="153" spans="1:20" ht="63" hidden="1" customHeight="1" thickBot="1">
      <c r="A153" s="216"/>
      <c r="B153" s="5"/>
      <c r="C153" s="100"/>
      <c r="D153" s="417"/>
      <c r="E153" s="418"/>
      <c r="F153" s="418"/>
      <c r="G153" s="419"/>
      <c r="H153" s="17"/>
      <c r="I153" s="17"/>
      <c r="J153" s="259"/>
      <c r="K153" s="260"/>
      <c r="L153" s="259"/>
      <c r="M153" s="260"/>
      <c r="N153" s="6"/>
      <c r="O153" s="16"/>
      <c r="P153" s="261"/>
      <c r="Q153" s="241"/>
      <c r="R153" s="74"/>
      <c r="S153" s="300"/>
      <c r="T153" s="301"/>
    </row>
    <row r="154" spans="1:20" ht="57.75" hidden="1" customHeight="1" thickBot="1">
      <c r="A154" s="216"/>
      <c r="B154" s="5"/>
      <c r="C154" s="100"/>
      <c r="D154" s="409"/>
      <c r="E154" s="410"/>
      <c r="F154" s="410"/>
      <c r="G154" s="411"/>
      <c r="H154" s="17"/>
      <c r="I154" s="325"/>
      <c r="J154" s="259"/>
      <c r="K154" s="326"/>
      <c r="L154" s="259"/>
      <c r="M154" s="326"/>
      <c r="N154" s="6"/>
      <c r="O154" s="16"/>
      <c r="P154" s="261"/>
      <c r="Q154" s="241"/>
      <c r="R154" s="74"/>
      <c r="S154" s="300"/>
      <c r="T154" s="301"/>
    </row>
    <row r="155" spans="1:20" ht="38.25" customHeight="1" thickBot="1">
      <c r="A155" s="46" t="s">
        <v>62</v>
      </c>
      <c r="B155" s="7"/>
      <c r="C155" s="103" t="s">
        <v>15</v>
      </c>
      <c r="D155" s="229"/>
      <c r="E155" s="230"/>
      <c r="F155" s="230"/>
      <c r="G155" s="231"/>
      <c r="H155" s="232"/>
      <c r="I155" s="232"/>
      <c r="J155" s="233"/>
      <c r="K155" s="232"/>
      <c r="L155" s="233"/>
      <c r="M155" s="232"/>
      <c r="N155" s="11">
        <f>+N158</f>
        <v>17135000</v>
      </c>
      <c r="O155" s="232" t="e">
        <f>+O158+#REF!</f>
        <v>#REF!</v>
      </c>
      <c r="P155" s="11">
        <f>+P158</f>
        <v>0</v>
      </c>
      <c r="Q155" s="11" t="e">
        <f>+Q158+#REF!</f>
        <v>#REF!</v>
      </c>
      <c r="R155" s="77">
        <f>+R158</f>
        <v>17135000</v>
      </c>
      <c r="S155" s="440" t="s">
        <v>220</v>
      </c>
      <c r="T155" s="441"/>
    </row>
    <row r="156" spans="1:20" ht="42" customHeight="1">
      <c r="A156" s="21"/>
      <c r="B156" s="1"/>
      <c r="C156" s="101"/>
      <c r="D156" s="378" t="s">
        <v>115</v>
      </c>
      <c r="E156" s="379"/>
      <c r="F156" s="379"/>
      <c r="G156" s="380"/>
      <c r="H156" s="13"/>
      <c r="I156" s="13"/>
      <c r="J156" s="1"/>
      <c r="K156" s="13"/>
      <c r="L156" s="1"/>
      <c r="M156" s="13"/>
      <c r="N156" s="13"/>
      <c r="O156" s="1"/>
      <c r="P156" s="13"/>
      <c r="Q156" s="1"/>
      <c r="R156" s="76"/>
      <c r="S156" s="542"/>
      <c r="T156" s="543"/>
    </row>
    <row r="157" spans="1:20" ht="41.25" customHeight="1" thickBot="1">
      <c r="A157" s="20"/>
      <c r="B157" s="5"/>
      <c r="C157" s="100"/>
      <c r="D157" s="15"/>
      <c r="E157" s="16"/>
      <c r="F157" s="376" t="s">
        <v>219</v>
      </c>
      <c r="G157" s="377"/>
      <c r="H157" s="210">
        <v>8</v>
      </c>
      <c r="I157" s="210">
        <v>4</v>
      </c>
      <c r="J157" s="211"/>
      <c r="K157" s="210">
        <v>2</v>
      </c>
      <c r="L157" s="211"/>
      <c r="M157" s="210">
        <v>2</v>
      </c>
      <c r="N157" s="6"/>
      <c r="O157" s="5"/>
      <c r="P157" s="6"/>
      <c r="Q157" s="5"/>
      <c r="R157" s="74"/>
      <c r="S157" s="544"/>
      <c r="T157" s="545"/>
    </row>
    <row r="158" spans="1:20" ht="75.75" customHeight="1" thickBot="1">
      <c r="A158" s="26" t="s">
        <v>78</v>
      </c>
      <c r="B158" s="27"/>
      <c r="C158" s="39" t="s">
        <v>7</v>
      </c>
      <c r="D158" s="28"/>
      <c r="E158" s="29"/>
      <c r="F158" s="29"/>
      <c r="G158" s="30"/>
      <c r="H158" s="32"/>
      <c r="I158" s="32"/>
      <c r="J158" s="27"/>
      <c r="K158" s="32"/>
      <c r="L158" s="27"/>
      <c r="M158" s="32"/>
      <c r="N158" s="32">
        <v>17135000</v>
      </c>
      <c r="O158" s="27"/>
      <c r="P158" s="32"/>
      <c r="Q158" s="27"/>
      <c r="R158" s="75">
        <f>+N158+P158</f>
        <v>17135000</v>
      </c>
      <c r="S158" s="392" t="s">
        <v>221</v>
      </c>
      <c r="T158" s="398"/>
    </row>
    <row r="159" spans="1:20" ht="47.25" customHeight="1">
      <c r="A159" s="21"/>
      <c r="B159" s="1"/>
      <c r="C159" s="101"/>
      <c r="D159" s="378" t="s">
        <v>77</v>
      </c>
      <c r="E159" s="379"/>
      <c r="F159" s="379"/>
      <c r="G159" s="380"/>
      <c r="H159" s="13"/>
      <c r="I159" s="13"/>
      <c r="J159" s="1"/>
      <c r="K159" s="13"/>
      <c r="L159" s="1"/>
      <c r="M159" s="13"/>
      <c r="N159" s="13"/>
      <c r="O159" s="1"/>
      <c r="P159" s="13"/>
      <c r="Q159" s="1"/>
      <c r="R159" s="76"/>
      <c r="S159" s="542"/>
      <c r="T159" s="543"/>
    </row>
    <row r="160" spans="1:20" ht="54" customHeight="1" thickBot="1">
      <c r="A160" s="20"/>
      <c r="B160" s="5"/>
      <c r="C160" s="100"/>
      <c r="D160" s="15"/>
      <c r="E160" s="16"/>
      <c r="F160" s="376" t="s">
        <v>319</v>
      </c>
      <c r="G160" s="377"/>
      <c r="H160" s="355">
        <v>3</v>
      </c>
      <c r="I160" s="355">
        <v>4</v>
      </c>
      <c r="J160" s="356"/>
      <c r="K160" s="355">
        <v>4</v>
      </c>
      <c r="L160" s="356"/>
      <c r="M160" s="355">
        <v>4</v>
      </c>
      <c r="N160" s="6"/>
      <c r="O160" s="5"/>
      <c r="P160" s="6"/>
      <c r="Q160" s="5"/>
      <c r="R160" s="74"/>
      <c r="S160" s="544"/>
      <c r="T160" s="545"/>
    </row>
    <row r="161" spans="1:24" ht="63" customHeight="1" thickBot="1">
      <c r="A161" s="45" t="s">
        <v>63</v>
      </c>
      <c r="B161" s="7"/>
      <c r="C161" s="103" t="s">
        <v>16</v>
      </c>
      <c r="D161" s="8"/>
      <c r="E161" s="9"/>
      <c r="F161" s="9"/>
      <c r="G161" s="10"/>
      <c r="H161" s="11"/>
      <c r="I161" s="11"/>
      <c r="J161" s="7"/>
      <c r="K161" s="11"/>
      <c r="L161" s="7"/>
      <c r="M161" s="11"/>
      <c r="N161" s="11">
        <f>+N164+N168+N173+N176+N181+N184+N187+N189+N191</f>
        <v>53522000</v>
      </c>
      <c r="O161" s="11">
        <f>+O164+O168+O173+O181+O187</f>
        <v>0</v>
      </c>
      <c r="P161" s="11">
        <f>+P164+P168+P173+P176+P181+P184+P187+P189+P191+P193</f>
        <v>225000</v>
      </c>
      <c r="Q161" s="11">
        <f>+Q164+Q168+Q173+Q176+Q181+Q184+Q187+Q189+Q191+Q193</f>
        <v>0</v>
      </c>
      <c r="R161" s="339">
        <f>+N161+P161</f>
        <v>53747000</v>
      </c>
      <c r="S161" s="440" t="s">
        <v>116</v>
      </c>
      <c r="T161" s="441"/>
    </row>
    <row r="162" spans="1:24" ht="45" customHeight="1">
      <c r="A162" s="21"/>
      <c r="B162" s="1"/>
      <c r="C162" s="101"/>
      <c r="D162" s="378" t="s">
        <v>117</v>
      </c>
      <c r="E162" s="379"/>
      <c r="F162" s="379"/>
      <c r="G162" s="380"/>
      <c r="H162" s="13"/>
      <c r="I162" s="13"/>
      <c r="J162" s="1"/>
      <c r="K162" s="13"/>
      <c r="L162" s="1"/>
      <c r="M162" s="13"/>
      <c r="N162" s="13"/>
      <c r="O162" s="1"/>
      <c r="P162" s="13"/>
      <c r="Q162" s="1"/>
      <c r="R162" s="76"/>
      <c r="S162" s="367"/>
      <c r="T162" s="368"/>
    </row>
    <row r="163" spans="1:24" ht="51" customHeight="1" thickBot="1">
      <c r="A163" s="20"/>
      <c r="B163" s="5"/>
      <c r="C163" s="100"/>
      <c r="D163" s="15"/>
      <c r="E163" s="16"/>
      <c r="F163" s="376" t="s">
        <v>118</v>
      </c>
      <c r="G163" s="377"/>
      <c r="H163" s="56" t="s">
        <v>132</v>
      </c>
      <c r="I163" s="56" t="s">
        <v>132</v>
      </c>
      <c r="J163" s="124"/>
      <c r="K163" s="56" t="s">
        <v>132</v>
      </c>
      <c r="L163" s="124"/>
      <c r="M163" s="56" t="s">
        <v>132</v>
      </c>
      <c r="N163" s="6"/>
      <c r="O163" s="5"/>
      <c r="P163" s="6"/>
      <c r="Q163" s="5"/>
      <c r="R163" s="74"/>
      <c r="S163" s="369"/>
      <c r="T163" s="370"/>
    </row>
    <row r="164" spans="1:24" ht="108.75" customHeight="1" thickBot="1">
      <c r="A164" s="26" t="s">
        <v>84</v>
      </c>
      <c r="B164" s="27"/>
      <c r="C164" s="39" t="s">
        <v>7</v>
      </c>
      <c r="D164" s="28"/>
      <c r="E164" s="29"/>
      <c r="F164" s="29"/>
      <c r="G164" s="30"/>
      <c r="H164" s="32"/>
      <c r="I164" s="32"/>
      <c r="J164" s="27"/>
      <c r="K164" s="32"/>
      <c r="L164" s="27"/>
      <c r="M164" s="32"/>
      <c r="N164" s="32">
        <v>13193000</v>
      </c>
      <c r="O164" s="27"/>
      <c r="P164" s="32">
        <v>7000</v>
      </c>
      <c r="Q164" s="27"/>
      <c r="R164" s="75">
        <f>+N164+P164</f>
        <v>13200000</v>
      </c>
      <c r="S164" s="399" t="s">
        <v>232</v>
      </c>
      <c r="T164" s="400"/>
      <c r="W164" s="399"/>
      <c r="X164" s="400"/>
    </row>
    <row r="165" spans="1:24" ht="40.5" customHeight="1">
      <c r="A165" s="21"/>
      <c r="B165" s="1"/>
      <c r="C165" s="101"/>
      <c r="D165" s="378" t="s">
        <v>229</v>
      </c>
      <c r="E165" s="379"/>
      <c r="F165" s="379"/>
      <c r="G165" s="380"/>
      <c r="H165" s="47"/>
      <c r="I165" s="47"/>
      <c r="J165" s="47"/>
      <c r="K165" s="48"/>
      <c r="L165" s="1"/>
      <c r="M165" s="36"/>
      <c r="N165" s="13"/>
      <c r="O165" s="1"/>
      <c r="P165" s="13"/>
      <c r="Q165" s="1"/>
      <c r="R165" s="76"/>
      <c r="S165" s="367"/>
      <c r="T165" s="368"/>
    </row>
    <row r="166" spans="1:24" ht="61.5" customHeight="1">
      <c r="A166" s="19"/>
      <c r="B166" s="2"/>
      <c r="C166" s="99"/>
      <c r="D166" s="4"/>
      <c r="E166" s="3"/>
      <c r="F166" s="412" t="s">
        <v>230</v>
      </c>
      <c r="G166" s="413"/>
      <c r="H166" s="136" t="s">
        <v>321</v>
      </c>
      <c r="I166" s="136" t="s">
        <v>322</v>
      </c>
      <c r="J166" s="136" t="s">
        <v>141</v>
      </c>
      <c r="K166" s="136" t="s">
        <v>321</v>
      </c>
      <c r="L166" s="136" t="s">
        <v>142</v>
      </c>
      <c r="M166" s="136" t="s">
        <v>321</v>
      </c>
      <c r="N166" s="14"/>
      <c r="O166" s="2"/>
      <c r="P166" s="14"/>
      <c r="Q166" s="2"/>
      <c r="R166" s="73"/>
      <c r="S166" s="369"/>
      <c r="T166" s="370"/>
    </row>
    <row r="167" spans="1:24" ht="61.5" customHeight="1" thickBot="1">
      <c r="A167" s="19"/>
      <c r="B167" s="2"/>
      <c r="C167" s="99"/>
      <c r="D167" s="4"/>
      <c r="E167" s="3"/>
      <c r="F167" s="412" t="s">
        <v>231</v>
      </c>
      <c r="G167" s="413"/>
      <c r="H167" s="136" t="s">
        <v>85</v>
      </c>
      <c r="I167" s="136" t="s">
        <v>85</v>
      </c>
      <c r="J167" s="136" t="s">
        <v>141</v>
      </c>
      <c r="K167" s="136" t="s">
        <v>162</v>
      </c>
      <c r="L167" s="136" t="s">
        <v>142</v>
      </c>
      <c r="M167" s="136" t="s">
        <v>162</v>
      </c>
      <c r="N167" s="14"/>
      <c r="O167" s="2"/>
      <c r="P167" s="14"/>
      <c r="Q167" s="2"/>
      <c r="R167" s="73"/>
      <c r="S167" s="212"/>
      <c r="T167" s="213"/>
    </row>
    <row r="168" spans="1:24" ht="76.5" customHeight="1" thickBot="1">
      <c r="A168" s="26" t="s">
        <v>119</v>
      </c>
      <c r="B168" s="27"/>
      <c r="C168" s="39" t="s">
        <v>1</v>
      </c>
      <c r="D168" s="28"/>
      <c r="E168" s="29"/>
      <c r="F168" s="29"/>
      <c r="G168" s="30"/>
      <c r="H168" s="32"/>
      <c r="I168" s="32"/>
      <c r="J168" s="27"/>
      <c r="K168" s="32"/>
      <c r="L168" s="27"/>
      <c r="M168" s="32"/>
      <c r="N168" s="32">
        <v>305000</v>
      </c>
      <c r="O168" s="27"/>
      <c r="P168" s="32"/>
      <c r="Q168" s="27"/>
      <c r="R168" s="75">
        <f>+N168+P168</f>
        <v>305000</v>
      </c>
      <c r="S168" s="399" t="s">
        <v>232</v>
      </c>
      <c r="T168" s="400"/>
    </row>
    <row r="169" spans="1:24" ht="46.5" customHeight="1">
      <c r="A169" s="21"/>
      <c r="B169" s="1"/>
      <c r="C169" s="101"/>
      <c r="D169" s="546" t="s">
        <v>323</v>
      </c>
      <c r="E169" s="547"/>
      <c r="F169" s="547"/>
      <c r="G169" s="548"/>
      <c r="H169" s="549"/>
      <c r="I169" s="549"/>
      <c r="J169" s="550"/>
      <c r="K169" s="549"/>
      <c r="L169" s="550"/>
      <c r="M169" s="549"/>
      <c r="N169" s="13"/>
      <c r="O169" s="1"/>
      <c r="P169" s="13"/>
      <c r="Q169" s="1"/>
      <c r="R169" s="76"/>
      <c r="S169" s="367"/>
      <c r="T169" s="368"/>
    </row>
    <row r="170" spans="1:24" ht="46.5" customHeight="1">
      <c r="A170" s="19"/>
      <c r="B170" s="2"/>
      <c r="C170" s="99"/>
      <c r="D170" s="551"/>
      <c r="E170" s="364"/>
      <c r="F170" s="547" t="s">
        <v>235</v>
      </c>
      <c r="G170" s="548"/>
      <c r="H170" s="549">
        <v>3</v>
      </c>
      <c r="I170" s="549">
        <v>3</v>
      </c>
      <c r="J170" s="254"/>
      <c r="K170" s="549">
        <v>3</v>
      </c>
      <c r="L170" s="254"/>
      <c r="M170" s="549">
        <v>3</v>
      </c>
      <c r="N170" s="14"/>
      <c r="O170" s="2"/>
      <c r="P170" s="14"/>
      <c r="Q170" s="2"/>
      <c r="R170" s="73"/>
      <c r="S170" s="369"/>
      <c r="T170" s="370"/>
    </row>
    <row r="171" spans="1:24" ht="52.5" customHeight="1">
      <c r="A171" s="19"/>
      <c r="B171" s="2"/>
      <c r="C171" s="99"/>
      <c r="D171" s="551"/>
      <c r="E171" s="364"/>
      <c r="F171" s="547" t="s">
        <v>324</v>
      </c>
      <c r="G171" s="548"/>
      <c r="H171" s="549"/>
      <c r="I171" s="552" t="s">
        <v>326</v>
      </c>
      <c r="J171" s="552" t="s">
        <v>327</v>
      </c>
      <c r="K171" s="553" t="s">
        <v>328</v>
      </c>
      <c r="L171" s="554"/>
      <c r="M171" s="553" t="s">
        <v>328</v>
      </c>
      <c r="N171" s="14"/>
      <c r="O171" s="2"/>
      <c r="P171" s="14"/>
      <c r="Q171" s="2"/>
      <c r="R171" s="73"/>
      <c r="S171" s="369"/>
      <c r="T171" s="370"/>
    </row>
    <row r="172" spans="1:24" ht="26.25" customHeight="1" thickBot="1">
      <c r="A172" s="19"/>
      <c r="B172" s="2"/>
      <c r="C172" s="99"/>
      <c r="D172" s="360"/>
      <c r="E172" s="555"/>
      <c r="F172" s="547" t="s">
        <v>325</v>
      </c>
      <c r="G172" s="548"/>
      <c r="H172" s="549"/>
      <c r="I172" s="549">
        <v>13</v>
      </c>
      <c r="J172" s="254"/>
      <c r="K172" s="549">
        <v>15</v>
      </c>
      <c r="L172" s="254"/>
      <c r="M172" s="549">
        <v>17</v>
      </c>
      <c r="N172" s="6"/>
      <c r="O172" s="5"/>
      <c r="P172" s="6"/>
      <c r="Q172" s="5"/>
      <c r="R172" s="74"/>
      <c r="S172" s="369"/>
      <c r="T172" s="370"/>
    </row>
    <row r="173" spans="1:24" ht="88.5" customHeight="1" thickBot="1">
      <c r="A173" s="26" t="s">
        <v>84</v>
      </c>
      <c r="B173" s="83"/>
      <c r="C173" s="92" t="s">
        <v>7</v>
      </c>
      <c r="D173" s="84"/>
      <c r="E173" s="85"/>
      <c r="F173" s="86"/>
      <c r="G173" s="109"/>
      <c r="H173" s="88"/>
      <c r="I173" s="88"/>
      <c r="J173" s="83"/>
      <c r="K173" s="88"/>
      <c r="L173" s="83"/>
      <c r="M173" s="88"/>
      <c r="N173" s="88">
        <v>26909000</v>
      </c>
      <c r="O173" s="83"/>
      <c r="P173" s="88">
        <v>218000</v>
      </c>
      <c r="Q173" s="83"/>
      <c r="R173" s="89">
        <f>+N173+P173</f>
        <v>27127000</v>
      </c>
      <c r="S173" s="399" t="s">
        <v>234</v>
      </c>
      <c r="T173" s="400"/>
    </row>
    <row r="174" spans="1:24" ht="49.5" customHeight="1">
      <c r="A174" s="20"/>
      <c r="B174" s="5"/>
      <c r="C174" s="100"/>
      <c r="D174" s="406" t="s">
        <v>329</v>
      </c>
      <c r="E174" s="407"/>
      <c r="F174" s="407"/>
      <c r="G174" s="408"/>
      <c r="H174" s="6"/>
      <c r="I174" s="6"/>
      <c r="J174" s="5"/>
      <c r="K174" s="6"/>
      <c r="L174" s="5"/>
      <c r="M174" s="6"/>
      <c r="N174" s="6"/>
      <c r="O174" s="5"/>
      <c r="P174" s="6"/>
      <c r="Q174" s="5"/>
      <c r="R174" s="74"/>
      <c r="S174" s="367"/>
      <c r="T174" s="368"/>
    </row>
    <row r="175" spans="1:24" ht="36.75" customHeight="1" thickBot="1">
      <c r="A175" s="20"/>
      <c r="B175" s="5"/>
      <c r="C175" s="100"/>
      <c r="D175" s="15"/>
      <c r="E175" s="16"/>
      <c r="F175" s="407" t="s">
        <v>233</v>
      </c>
      <c r="G175" s="408"/>
      <c r="H175" s="6"/>
      <c r="I175" s="33" t="s">
        <v>330</v>
      </c>
      <c r="J175" s="34"/>
      <c r="K175" s="33">
        <v>0.05</v>
      </c>
      <c r="L175" s="34"/>
      <c r="M175" s="33">
        <v>0.05</v>
      </c>
      <c r="N175" s="6"/>
      <c r="O175" s="5"/>
      <c r="P175" s="6"/>
      <c r="Q175" s="5"/>
      <c r="R175" s="74"/>
      <c r="S175" s="438"/>
      <c r="T175" s="439"/>
    </row>
    <row r="176" spans="1:24" ht="68.25" customHeight="1" thickBot="1">
      <c r="A176" s="26" t="s">
        <v>119</v>
      </c>
      <c r="B176" s="83"/>
      <c r="C176" s="92" t="s">
        <v>1</v>
      </c>
      <c r="D176" s="84"/>
      <c r="E176" s="85"/>
      <c r="F176" s="86"/>
      <c r="G176" s="109"/>
      <c r="H176" s="88"/>
      <c r="I176" s="88"/>
      <c r="J176" s="83"/>
      <c r="K176" s="88"/>
      <c r="L176" s="83"/>
      <c r="M176" s="88"/>
      <c r="N176" s="88">
        <v>2985000</v>
      </c>
      <c r="O176" s="83"/>
      <c r="P176" s="88"/>
      <c r="Q176" s="83"/>
      <c r="R176" s="89">
        <f>+N176+P176</f>
        <v>2985000</v>
      </c>
      <c r="S176" s="399" t="s">
        <v>234</v>
      </c>
      <c r="T176" s="400"/>
    </row>
    <row r="177" spans="1:20" ht="44.25" customHeight="1">
      <c r="A177" s="20"/>
      <c r="B177" s="5"/>
      <c r="C177" s="100"/>
      <c r="D177" s="546" t="s">
        <v>331</v>
      </c>
      <c r="E177" s="547"/>
      <c r="F177" s="547"/>
      <c r="G177" s="548"/>
      <c r="H177" s="549"/>
      <c r="I177" s="549"/>
      <c r="J177" s="550"/>
      <c r="K177" s="549"/>
      <c r="L177" s="550"/>
      <c r="M177" s="549"/>
      <c r="N177" s="6"/>
      <c r="O177" s="5"/>
      <c r="P177" s="6"/>
      <c r="Q177" s="5"/>
      <c r="R177" s="74"/>
      <c r="S177" s="367"/>
      <c r="T177" s="368"/>
    </row>
    <row r="178" spans="1:20" ht="56.25" customHeight="1">
      <c r="A178" s="20"/>
      <c r="B178" s="5"/>
      <c r="C178" s="100"/>
      <c r="D178" s="551"/>
      <c r="E178" s="364"/>
      <c r="F178" s="547" t="s">
        <v>333</v>
      </c>
      <c r="G178" s="548"/>
      <c r="H178" s="549"/>
      <c r="I178" s="549">
        <v>9</v>
      </c>
      <c r="J178" s="254"/>
      <c r="K178" s="549">
        <v>10</v>
      </c>
      <c r="L178" s="254"/>
      <c r="M178" s="549">
        <v>11</v>
      </c>
      <c r="N178" s="6"/>
      <c r="O178" s="5"/>
      <c r="P178" s="6"/>
      <c r="Q178" s="5"/>
      <c r="R178" s="74"/>
      <c r="S178" s="369"/>
      <c r="T178" s="370"/>
    </row>
    <row r="179" spans="1:20" ht="72" customHeight="1">
      <c r="A179" s="20"/>
      <c r="B179" s="5"/>
      <c r="C179" s="100"/>
      <c r="D179" s="551"/>
      <c r="E179" s="364"/>
      <c r="F179" s="547" t="s">
        <v>332</v>
      </c>
      <c r="G179" s="548"/>
      <c r="H179" s="549"/>
      <c r="I179" s="549">
        <v>9</v>
      </c>
      <c r="J179" s="254"/>
      <c r="K179" s="549">
        <v>10</v>
      </c>
      <c r="L179" s="254"/>
      <c r="M179" s="549">
        <v>11</v>
      </c>
      <c r="N179" s="6"/>
      <c r="O179" s="5"/>
      <c r="P179" s="6"/>
      <c r="Q179" s="5"/>
      <c r="R179" s="74"/>
      <c r="S179" s="369"/>
      <c r="T179" s="370"/>
    </row>
    <row r="180" spans="1:20" ht="49.5" customHeight="1" thickBot="1">
      <c r="A180" s="20"/>
      <c r="B180" s="5"/>
      <c r="C180" s="100"/>
      <c r="D180" s="360"/>
      <c r="E180" s="555"/>
      <c r="F180" s="547" t="s">
        <v>325</v>
      </c>
      <c r="G180" s="548"/>
      <c r="H180" s="549"/>
      <c r="I180" s="549">
        <v>9</v>
      </c>
      <c r="J180" s="254"/>
      <c r="K180" s="549">
        <v>10</v>
      </c>
      <c r="L180" s="254"/>
      <c r="M180" s="549">
        <v>11</v>
      </c>
      <c r="N180" s="6"/>
      <c r="O180" s="5"/>
      <c r="P180" s="6"/>
      <c r="Q180" s="5"/>
      <c r="R180" s="74"/>
      <c r="S180" s="438"/>
      <c r="T180" s="439"/>
    </row>
    <row r="181" spans="1:20" s="110" customFormat="1" ht="98.25" customHeight="1" thickBot="1">
      <c r="A181" s="90" t="s">
        <v>120</v>
      </c>
      <c r="B181" s="83"/>
      <c r="C181" s="91" t="s">
        <v>19</v>
      </c>
      <c r="D181" s="84"/>
      <c r="E181" s="85"/>
      <c r="F181" s="106"/>
      <c r="G181" s="107"/>
      <c r="H181" s="88"/>
      <c r="I181" s="88"/>
      <c r="J181" s="83"/>
      <c r="K181" s="88"/>
      <c r="L181" s="83"/>
      <c r="M181" s="88"/>
      <c r="N181" s="88">
        <v>1970000</v>
      </c>
      <c r="O181" s="83"/>
      <c r="P181" s="88"/>
      <c r="Q181" s="83"/>
      <c r="R181" s="89">
        <f>+N181+P181</f>
        <v>1970000</v>
      </c>
      <c r="S181" s="446" t="s">
        <v>236</v>
      </c>
      <c r="T181" s="447"/>
    </row>
    <row r="182" spans="1:20" ht="48.75" customHeight="1">
      <c r="A182" s="20"/>
      <c r="B182" s="5"/>
      <c r="C182" s="100"/>
      <c r="D182" s="406" t="s">
        <v>121</v>
      </c>
      <c r="E182" s="407"/>
      <c r="F182" s="407"/>
      <c r="G182" s="408"/>
      <c r="H182" s="6"/>
      <c r="I182" s="6"/>
      <c r="J182" s="5"/>
      <c r="K182" s="6"/>
      <c r="L182" s="5"/>
      <c r="M182" s="6"/>
      <c r="N182" s="6"/>
      <c r="O182" s="5"/>
      <c r="P182" s="6"/>
      <c r="Q182" s="5"/>
      <c r="R182" s="74"/>
      <c r="S182" s="367"/>
      <c r="T182" s="368"/>
    </row>
    <row r="183" spans="1:20" ht="42" customHeight="1" thickBot="1">
      <c r="A183" s="20"/>
      <c r="B183" s="5"/>
      <c r="C183" s="100"/>
      <c r="D183" s="15"/>
      <c r="E183" s="16"/>
      <c r="F183" s="448" t="s">
        <v>122</v>
      </c>
      <c r="G183" s="449"/>
      <c r="H183" s="6">
        <v>700000</v>
      </c>
      <c r="I183" s="6">
        <v>1970000</v>
      </c>
      <c r="J183" s="5"/>
      <c r="K183" s="6">
        <v>900000</v>
      </c>
      <c r="L183" s="5"/>
      <c r="M183" s="6">
        <v>900000</v>
      </c>
      <c r="N183" s="6"/>
      <c r="O183" s="5"/>
      <c r="P183" s="6"/>
      <c r="Q183" s="5"/>
      <c r="R183" s="74"/>
      <c r="S183" s="438"/>
      <c r="T183" s="439"/>
    </row>
    <row r="184" spans="1:20" ht="68.25" customHeight="1" thickBot="1">
      <c r="A184" s="26" t="s">
        <v>119</v>
      </c>
      <c r="B184" s="83"/>
      <c r="C184" s="92" t="s">
        <v>1</v>
      </c>
      <c r="D184" s="84"/>
      <c r="E184" s="85"/>
      <c r="F184" s="86"/>
      <c r="G184" s="109"/>
      <c r="H184" s="88"/>
      <c r="I184" s="88"/>
      <c r="J184" s="83"/>
      <c r="K184" s="88"/>
      <c r="L184" s="83"/>
      <c r="M184" s="88"/>
      <c r="N184" s="88">
        <v>160000</v>
      </c>
      <c r="O184" s="83"/>
      <c r="P184" s="88"/>
      <c r="Q184" s="83"/>
      <c r="R184" s="89">
        <f>+N184+P184</f>
        <v>160000</v>
      </c>
      <c r="S184" s="399" t="s">
        <v>237</v>
      </c>
      <c r="T184" s="400"/>
    </row>
    <row r="185" spans="1:20" ht="42" customHeight="1">
      <c r="A185" s="20"/>
      <c r="B185" s="5"/>
      <c r="C185" s="100"/>
      <c r="D185" s="406" t="s">
        <v>242</v>
      </c>
      <c r="E185" s="407"/>
      <c r="F185" s="407"/>
      <c r="G185" s="408"/>
      <c r="H185" s="6"/>
      <c r="I185" s="6"/>
      <c r="J185" s="5"/>
      <c r="K185" s="6"/>
      <c r="L185" s="5"/>
      <c r="M185" s="6"/>
      <c r="N185" s="6"/>
      <c r="O185" s="5"/>
      <c r="P185" s="6"/>
      <c r="Q185" s="5"/>
      <c r="R185" s="74"/>
      <c r="S185" s="367"/>
      <c r="T185" s="368"/>
    </row>
    <row r="186" spans="1:20" ht="42" customHeight="1" thickBot="1">
      <c r="A186" s="20"/>
      <c r="B186" s="5"/>
      <c r="C186" s="100"/>
      <c r="D186" s="15"/>
      <c r="E186" s="16"/>
      <c r="F186" s="448" t="s">
        <v>122</v>
      </c>
      <c r="G186" s="449"/>
      <c r="H186" s="6">
        <v>135000</v>
      </c>
      <c r="I186" s="6">
        <v>160000</v>
      </c>
      <c r="J186" s="34"/>
      <c r="K186" s="6">
        <v>140000</v>
      </c>
      <c r="L186" s="34"/>
      <c r="M186" s="6">
        <v>140000</v>
      </c>
      <c r="N186" s="6"/>
      <c r="O186" s="5"/>
      <c r="P186" s="6"/>
      <c r="Q186" s="5"/>
      <c r="R186" s="74"/>
      <c r="S186" s="438"/>
      <c r="T186" s="439"/>
    </row>
    <row r="187" spans="1:20" ht="91.5" customHeight="1" thickBot="1">
      <c r="A187" s="90" t="s">
        <v>334</v>
      </c>
      <c r="B187" s="83"/>
      <c r="C187" s="91"/>
      <c r="D187" s="173"/>
      <c r="E187" s="174"/>
      <c r="F187" s="174"/>
      <c r="G187" s="175"/>
      <c r="H187" s="88"/>
      <c r="I187" s="88"/>
      <c r="J187" s="83"/>
      <c r="K187" s="88"/>
      <c r="L187" s="83"/>
      <c r="M187" s="88"/>
      <c r="N187" s="88">
        <v>5000000</v>
      </c>
      <c r="O187" s="83"/>
      <c r="P187" s="88"/>
      <c r="Q187" s="83"/>
      <c r="R187" s="165">
        <f>+N187+P187</f>
        <v>5000000</v>
      </c>
      <c r="S187" s="444" t="s">
        <v>238</v>
      </c>
      <c r="T187" s="445"/>
    </row>
    <row r="188" spans="1:20" ht="60" customHeight="1" thickBot="1">
      <c r="A188" s="176"/>
      <c r="B188" s="37"/>
      <c r="C188" s="104"/>
      <c r="D188" s="417" t="s">
        <v>335</v>
      </c>
      <c r="E188" s="418"/>
      <c r="F188" s="418"/>
      <c r="G188" s="419"/>
      <c r="H188" s="24"/>
      <c r="I188" s="177">
        <v>2000</v>
      </c>
      <c r="J188" s="37"/>
      <c r="K188" s="24"/>
      <c r="L188" s="37"/>
      <c r="M188" s="24"/>
      <c r="N188" s="24"/>
      <c r="O188" s="37"/>
      <c r="P188" s="24"/>
      <c r="Q188" s="37"/>
      <c r="R188" s="134"/>
      <c r="S188" s="150"/>
      <c r="T188" s="151"/>
    </row>
    <row r="189" spans="1:20" ht="52.5" customHeight="1" thickBot="1">
      <c r="A189" s="90" t="s">
        <v>244</v>
      </c>
      <c r="B189" s="90"/>
      <c r="C189" s="192"/>
      <c r="D189" s="435"/>
      <c r="E189" s="436"/>
      <c r="F189" s="436"/>
      <c r="G189" s="437"/>
      <c r="H189" s="193"/>
      <c r="I189" s="90"/>
      <c r="J189" s="90"/>
      <c r="K189" s="90"/>
      <c r="L189" s="90"/>
      <c r="M189" s="90"/>
      <c r="N189" s="88">
        <v>1600000</v>
      </c>
      <c r="O189" s="90"/>
      <c r="P189" s="90"/>
      <c r="Q189" s="90"/>
      <c r="R189" s="165">
        <f>+N189+P189</f>
        <v>1600000</v>
      </c>
      <c r="S189" s="444" t="s">
        <v>238</v>
      </c>
      <c r="T189" s="445"/>
    </row>
    <row r="190" spans="1:20" ht="67.5" customHeight="1" thickBot="1">
      <c r="A190" s="176"/>
      <c r="B190" s="37"/>
      <c r="C190" s="104"/>
      <c r="D190" s="450" t="s">
        <v>272</v>
      </c>
      <c r="E190" s="451"/>
      <c r="F190" s="451"/>
      <c r="G190" s="452"/>
      <c r="H190" s="218"/>
      <c r="I190" s="219">
        <v>500</v>
      </c>
      <c r="J190" s="217"/>
      <c r="K190" s="218"/>
      <c r="L190" s="217"/>
      <c r="M190" s="218"/>
      <c r="N190" s="218"/>
      <c r="O190" s="217"/>
      <c r="P190" s="218"/>
      <c r="Q190" s="217"/>
      <c r="R190" s="220"/>
      <c r="S190" s="187"/>
      <c r="T190" s="188"/>
    </row>
    <row r="191" spans="1:20" ht="67.5" customHeight="1" thickBot="1">
      <c r="A191" s="90" t="s">
        <v>243</v>
      </c>
      <c r="B191" s="90"/>
      <c r="C191" s="192"/>
      <c r="D191" s="435"/>
      <c r="E191" s="436"/>
      <c r="F191" s="436"/>
      <c r="G191" s="437"/>
      <c r="H191" s="193"/>
      <c r="I191" s="90"/>
      <c r="J191" s="90"/>
      <c r="K191" s="90"/>
      <c r="L191" s="90"/>
      <c r="M191" s="90"/>
      <c r="N191" s="88">
        <v>1400000</v>
      </c>
      <c r="O191" s="90"/>
      <c r="P191" s="90"/>
      <c r="Q191" s="90"/>
      <c r="R191" s="165">
        <f>+N191+P191</f>
        <v>1400000</v>
      </c>
      <c r="S191" s="444" t="s">
        <v>238</v>
      </c>
      <c r="T191" s="445"/>
    </row>
    <row r="192" spans="1:20" ht="67.5" customHeight="1" thickBot="1">
      <c r="A192" s="252"/>
      <c r="B192" s="37"/>
      <c r="C192" s="104"/>
      <c r="D192" s="450" t="s">
        <v>273</v>
      </c>
      <c r="E192" s="451"/>
      <c r="F192" s="451"/>
      <c r="G192" s="452"/>
      <c r="H192" s="218"/>
      <c r="I192" s="219">
        <v>1000</v>
      </c>
      <c r="J192" s="217"/>
      <c r="K192" s="218"/>
      <c r="L192" s="217"/>
      <c r="M192" s="218"/>
      <c r="N192" s="218"/>
      <c r="O192" s="217"/>
      <c r="P192" s="218"/>
      <c r="Q192" s="217"/>
      <c r="R192" s="220"/>
      <c r="S192" s="328"/>
      <c r="T192" s="329"/>
    </row>
    <row r="193" spans="1:20" ht="67.5" hidden="1" customHeight="1" thickBot="1">
      <c r="A193" s="90"/>
      <c r="B193" s="83"/>
      <c r="C193" s="91"/>
      <c r="D193" s="302"/>
      <c r="E193" s="303"/>
      <c r="F193" s="303"/>
      <c r="G193" s="304"/>
      <c r="H193" s="88"/>
      <c r="I193" s="327"/>
      <c r="J193" s="83"/>
      <c r="K193" s="88"/>
      <c r="L193" s="83"/>
      <c r="M193" s="88"/>
      <c r="N193" s="88"/>
      <c r="O193" s="83"/>
      <c r="P193" s="88"/>
      <c r="Q193" s="83"/>
      <c r="R193" s="165"/>
      <c r="S193" s="399"/>
      <c r="T193" s="400"/>
    </row>
    <row r="194" spans="1:20" ht="67.5" hidden="1" customHeight="1" thickBot="1">
      <c r="A194" s="252"/>
      <c r="B194" s="37"/>
      <c r="C194" s="104"/>
      <c r="D194" s="450"/>
      <c r="E194" s="451"/>
      <c r="F194" s="451"/>
      <c r="G194" s="452"/>
      <c r="H194" s="218"/>
      <c r="I194" s="219"/>
      <c r="J194" s="217"/>
      <c r="K194" s="149"/>
      <c r="L194" s="217"/>
      <c r="M194" s="218"/>
      <c r="N194" s="218"/>
      <c r="O194" s="217"/>
      <c r="P194" s="218"/>
      <c r="Q194" s="217"/>
      <c r="R194" s="220"/>
      <c r="S194" s="305"/>
      <c r="T194" s="306"/>
    </row>
    <row r="195" spans="1:20" ht="92.25" customHeight="1" thickBot="1">
      <c r="A195" s="46" t="s">
        <v>64</v>
      </c>
      <c r="B195" s="7"/>
      <c r="C195" s="103" t="s">
        <v>17</v>
      </c>
      <c r="D195" s="8"/>
      <c r="E195" s="9"/>
      <c r="F195" s="9"/>
      <c r="G195" s="10"/>
      <c r="H195" s="11"/>
      <c r="I195" s="11"/>
      <c r="J195" s="7"/>
      <c r="K195" s="11"/>
      <c r="L195" s="7"/>
      <c r="M195" s="11"/>
      <c r="N195" s="11">
        <f>+N198+N201</f>
        <v>35850000</v>
      </c>
      <c r="O195" s="11">
        <f>+O198</f>
        <v>0</v>
      </c>
      <c r="P195" s="11"/>
      <c r="Q195" s="11">
        <f>+Q198</f>
        <v>0</v>
      </c>
      <c r="R195" s="339">
        <f>+N195+P195</f>
        <v>35850000</v>
      </c>
      <c r="S195" s="442" t="s">
        <v>251</v>
      </c>
      <c r="T195" s="443"/>
    </row>
    <row r="196" spans="1:20" ht="37.5" customHeight="1">
      <c r="B196" s="1"/>
      <c r="C196" s="101"/>
      <c r="D196" s="373" t="s">
        <v>123</v>
      </c>
      <c r="E196" s="374"/>
      <c r="F196" s="374"/>
      <c r="G196" s="375"/>
      <c r="H196" s="13"/>
      <c r="I196" s="13"/>
      <c r="J196" s="1"/>
      <c r="K196" s="13"/>
      <c r="L196" s="1"/>
      <c r="M196" s="13"/>
      <c r="N196" s="13"/>
      <c r="O196" s="1"/>
      <c r="P196" s="13"/>
      <c r="Q196" s="1"/>
      <c r="R196" s="76"/>
      <c r="S196" s="367"/>
      <c r="T196" s="368"/>
    </row>
    <row r="197" spans="1:20" ht="75.75" customHeight="1" thickBot="1">
      <c r="B197" s="5"/>
      <c r="C197" s="100"/>
      <c r="D197" s="15"/>
      <c r="E197" s="16"/>
      <c r="F197" s="376" t="s">
        <v>79</v>
      </c>
      <c r="G197" s="377"/>
      <c r="H197" s="24">
        <v>30</v>
      </c>
      <c r="I197" s="24">
        <v>31</v>
      </c>
      <c r="J197" s="37"/>
      <c r="K197" s="24">
        <v>32</v>
      </c>
      <c r="L197" s="37"/>
      <c r="M197" s="24">
        <v>32</v>
      </c>
      <c r="N197" s="6"/>
      <c r="O197" s="5"/>
      <c r="P197" s="6"/>
      <c r="Q197" s="5"/>
      <c r="R197" s="74"/>
      <c r="S197" s="438"/>
      <c r="T197" s="439"/>
    </row>
    <row r="198" spans="1:20" ht="79.5" customHeight="1" thickBot="1">
      <c r="A198" s="26" t="s">
        <v>245</v>
      </c>
      <c r="B198" s="27"/>
      <c r="C198" s="39" t="s">
        <v>7</v>
      </c>
      <c r="D198" s="28"/>
      <c r="E198" s="29"/>
      <c r="F198" s="29"/>
      <c r="G198" s="30"/>
      <c r="H198" s="32"/>
      <c r="I198" s="32"/>
      <c r="J198" s="27"/>
      <c r="K198" s="32"/>
      <c r="L198" s="27"/>
      <c r="M198" s="32"/>
      <c r="N198" s="32">
        <v>34000000</v>
      </c>
      <c r="O198" s="27"/>
      <c r="P198" s="32"/>
      <c r="Q198" s="27"/>
      <c r="R198" s="75">
        <f>+N198+P198</f>
        <v>34000000</v>
      </c>
      <c r="S198" s="399" t="s">
        <v>95</v>
      </c>
      <c r="T198" s="400"/>
    </row>
    <row r="199" spans="1:20" ht="54.75" customHeight="1">
      <c r="B199" s="1"/>
      <c r="C199" s="101"/>
      <c r="D199" s="373" t="s">
        <v>165</v>
      </c>
      <c r="E199" s="374"/>
      <c r="F199" s="374"/>
      <c r="G199" s="375"/>
      <c r="H199" s="13"/>
      <c r="I199" s="13"/>
      <c r="J199" s="1"/>
      <c r="K199" s="13"/>
      <c r="L199" s="1"/>
      <c r="M199" s="13"/>
      <c r="N199" s="13"/>
      <c r="O199" s="1"/>
      <c r="P199" s="13"/>
      <c r="Q199" s="1"/>
      <c r="R199" s="76"/>
      <c r="S199" s="367"/>
      <c r="T199" s="368"/>
    </row>
    <row r="200" spans="1:20" ht="72.75" customHeight="1" thickBot="1">
      <c r="A200" s="20"/>
      <c r="B200" s="5"/>
      <c r="C200" s="100"/>
      <c r="D200" s="15"/>
      <c r="E200" s="16"/>
      <c r="F200" s="376" t="s">
        <v>124</v>
      </c>
      <c r="G200" s="377"/>
      <c r="H200" s="24">
        <v>44</v>
      </c>
      <c r="I200" s="24">
        <v>44</v>
      </c>
      <c r="J200" s="37"/>
      <c r="K200" s="24">
        <v>46</v>
      </c>
      <c r="L200" s="37"/>
      <c r="M200" s="24">
        <v>46</v>
      </c>
      <c r="N200" s="6"/>
      <c r="O200" s="5"/>
      <c r="P200" s="6"/>
      <c r="Q200" s="5"/>
      <c r="R200" s="74"/>
      <c r="S200" s="438"/>
      <c r="T200" s="439"/>
    </row>
    <row r="201" spans="1:20" ht="72.75" customHeight="1" thickBot="1">
      <c r="A201" s="309" t="s">
        <v>282</v>
      </c>
      <c r="B201" s="313"/>
      <c r="C201" s="314" t="s">
        <v>14</v>
      </c>
      <c r="D201" s="315"/>
      <c r="E201" s="316"/>
      <c r="F201" s="316"/>
      <c r="G201" s="317"/>
      <c r="H201" s="318"/>
      <c r="I201" s="318"/>
      <c r="J201" s="319"/>
      <c r="K201" s="320"/>
      <c r="L201" s="319"/>
      <c r="M201" s="320"/>
      <c r="N201" s="321">
        <v>1850000</v>
      </c>
      <c r="O201" s="322"/>
      <c r="P201" s="323"/>
      <c r="Q201" s="324"/>
      <c r="R201" s="339">
        <f>+N201+P201</f>
        <v>1850000</v>
      </c>
      <c r="S201" s="476" t="s">
        <v>137</v>
      </c>
      <c r="T201" s="477"/>
    </row>
    <row r="202" spans="1:20" ht="72.75" customHeight="1" thickBot="1">
      <c r="A202" s="216"/>
      <c r="B202" s="5"/>
      <c r="C202" s="100"/>
      <c r="D202" s="423" t="s">
        <v>336</v>
      </c>
      <c r="E202" s="424"/>
      <c r="F202" s="424"/>
      <c r="G202" s="425"/>
      <c r="H202" s="334"/>
      <c r="I202" s="334"/>
      <c r="J202" s="1"/>
      <c r="K202" s="13"/>
      <c r="L202" s="1"/>
      <c r="M202" s="13"/>
      <c r="N202" s="13"/>
      <c r="O202" s="1"/>
      <c r="P202" s="13"/>
      <c r="Q202" s="1"/>
      <c r="R202" s="76"/>
      <c r="S202" s="342"/>
      <c r="T202" s="343"/>
    </row>
    <row r="203" spans="1:20" ht="72.75" customHeight="1" thickBot="1">
      <c r="A203" s="216"/>
      <c r="B203" s="5"/>
      <c r="C203" s="100"/>
      <c r="D203" s="360"/>
      <c r="E203" s="359"/>
      <c r="F203" s="478" t="s">
        <v>340</v>
      </c>
      <c r="G203" s="479"/>
      <c r="H203" s="361"/>
      <c r="I203" s="362">
        <v>3000</v>
      </c>
      <c r="J203" s="259"/>
      <c r="K203" s="326"/>
      <c r="L203" s="259"/>
      <c r="M203" s="326"/>
      <c r="N203" s="6"/>
      <c r="O203" s="16"/>
      <c r="P203" s="261"/>
      <c r="Q203" s="241"/>
      <c r="R203" s="74"/>
      <c r="S203" s="342"/>
      <c r="T203" s="343"/>
    </row>
    <row r="204" spans="1:20" ht="78" customHeight="1" thickBot="1">
      <c r="A204" s="294" t="s">
        <v>127</v>
      </c>
      <c r="B204" s="295"/>
      <c r="C204" s="296" t="s">
        <v>18</v>
      </c>
      <c r="D204" s="297"/>
      <c r="E204" s="298"/>
      <c r="F204" s="298"/>
      <c r="G204" s="299"/>
      <c r="H204" s="178"/>
      <c r="I204" s="178"/>
      <c r="J204" s="295"/>
      <c r="K204" s="178"/>
      <c r="L204" s="295"/>
      <c r="M204" s="178"/>
      <c r="N204" s="178">
        <f>+N205+N206+N207+N208+N209+N210+N213+N216</f>
        <v>103595000</v>
      </c>
      <c r="O204" s="178">
        <f>+O205+O207+O208+O210+O213+O216</f>
        <v>0</v>
      </c>
      <c r="P204" s="178">
        <f>+P205+P207+P208+P210+P213+P216</f>
        <v>829000</v>
      </c>
      <c r="Q204" s="178">
        <f>+Q205+Q207+Q208+Q210+Q213+Q216</f>
        <v>0</v>
      </c>
      <c r="R204" s="178">
        <f>+R205+R206+R207+R208+R209+R210+R213+R216</f>
        <v>104424000</v>
      </c>
      <c r="S204" s="461" t="s">
        <v>250</v>
      </c>
      <c r="T204" s="462"/>
    </row>
    <row r="205" spans="1:20" ht="66.75" customHeight="1" thickBot="1">
      <c r="A205" s="284" t="s">
        <v>189</v>
      </c>
      <c r="B205" s="180"/>
      <c r="C205" s="280" t="s">
        <v>7</v>
      </c>
      <c r="D205" s="281"/>
      <c r="E205" s="282"/>
      <c r="F205" s="282"/>
      <c r="G205" s="283"/>
      <c r="H205" s="179"/>
      <c r="I205" s="179"/>
      <c r="J205" s="180"/>
      <c r="K205" s="179"/>
      <c r="L205" s="180"/>
      <c r="M205" s="179"/>
      <c r="N205" s="179">
        <v>80295000</v>
      </c>
      <c r="O205" s="180"/>
      <c r="P205" s="179">
        <v>0</v>
      </c>
      <c r="Q205" s="180"/>
      <c r="R205" s="181">
        <f t="shared" ref="R205:R210" si="3">+N205+P205</f>
        <v>80295000</v>
      </c>
      <c r="S205" s="456" t="s">
        <v>178</v>
      </c>
      <c r="T205" s="457"/>
    </row>
    <row r="206" spans="1:20" ht="66.75" customHeight="1" thickBot="1">
      <c r="A206" s="284" t="s">
        <v>189</v>
      </c>
      <c r="B206" s="180"/>
      <c r="C206" s="280"/>
      <c r="D206" s="281"/>
      <c r="E206" s="282"/>
      <c r="F206" s="282"/>
      <c r="G206" s="283"/>
      <c r="H206" s="179"/>
      <c r="I206" s="179"/>
      <c r="J206" s="180"/>
      <c r="K206" s="179"/>
      <c r="L206" s="180"/>
      <c r="M206" s="179"/>
      <c r="N206" s="179">
        <v>5000000</v>
      </c>
      <c r="O206" s="180"/>
      <c r="P206" s="179"/>
      <c r="Q206" s="180"/>
      <c r="R206" s="181">
        <f t="shared" si="3"/>
        <v>5000000</v>
      </c>
      <c r="S206" s="456" t="s">
        <v>137</v>
      </c>
      <c r="T206" s="457"/>
    </row>
    <row r="207" spans="1:20" ht="57" customHeight="1" thickBot="1">
      <c r="A207" s="284" t="s">
        <v>80</v>
      </c>
      <c r="B207" s="180"/>
      <c r="C207" s="280" t="s">
        <v>1</v>
      </c>
      <c r="D207" s="281"/>
      <c r="E207" s="282"/>
      <c r="F207" s="282"/>
      <c r="G207" s="283"/>
      <c r="H207" s="179"/>
      <c r="I207" s="179"/>
      <c r="J207" s="180"/>
      <c r="K207" s="179"/>
      <c r="L207" s="180"/>
      <c r="M207" s="179"/>
      <c r="N207" s="179">
        <v>8700000</v>
      </c>
      <c r="O207" s="180"/>
      <c r="P207" s="179">
        <v>829000</v>
      </c>
      <c r="Q207" s="180"/>
      <c r="R207" s="181">
        <f t="shared" si="3"/>
        <v>9529000</v>
      </c>
      <c r="S207" s="465" t="s">
        <v>96</v>
      </c>
      <c r="T207" s="466"/>
    </row>
    <row r="208" spans="1:20" ht="57.75" customHeight="1">
      <c r="A208" s="284" t="s">
        <v>246</v>
      </c>
      <c r="B208" s="180"/>
      <c r="C208" s="280" t="s">
        <v>126</v>
      </c>
      <c r="D208" s="281"/>
      <c r="E208" s="282"/>
      <c r="F208" s="282"/>
      <c r="G208" s="283"/>
      <c r="H208" s="179"/>
      <c r="I208" s="179"/>
      <c r="J208" s="180"/>
      <c r="K208" s="179"/>
      <c r="L208" s="180"/>
      <c r="M208" s="179"/>
      <c r="N208" s="179">
        <v>3000000</v>
      </c>
      <c r="O208" s="180"/>
      <c r="P208" s="179"/>
      <c r="Q208" s="180"/>
      <c r="R208" s="181">
        <f t="shared" si="3"/>
        <v>3000000</v>
      </c>
      <c r="S208" s="473" t="s">
        <v>137</v>
      </c>
      <c r="T208" s="474"/>
    </row>
    <row r="209" spans="1:20" ht="57.75" customHeight="1" thickBot="1">
      <c r="A209" s="284" t="s">
        <v>255</v>
      </c>
      <c r="B209" s="180"/>
      <c r="C209" s="280" t="s">
        <v>256</v>
      </c>
      <c r="D209" s="281"/>
      <c r="E209" s="282"/>
      <c r="F209" s="282"/>
      <c r="G209" s="283"/>
      <c r="H209" s="179"/>
      <c r="I209" s="179"/>
      <c r="J209" s="180"/>
      <c r="K209" s="179"/>
      <c r="L209" s="180"/>
      <c r="M209" s="179"/>
      <c r="N209" s="179">
        <v>3000000</v>
      </c>
      <c r="O209" s="180"/>
      <c r="P209" s="179"/>
      <c r="Q209" s="180"/>
      <c r="R209" s="181">
        <f t="shared" si="3"/>
        <v>3000000</v>
      </c>
      <c r="S209" s="467" t="s">
        <v>258</v>
      </c>
      <c r="T209" s="468"/>
    </row>
    <row r="210" spans="1:20" ht="84.75" customHeight="1" thickBot="1">
      <c r="A210" s="285" t="s">
        <v>257</v>
      </c>
      <c r="B210" s="180"/>
      <c r="C210" s="280" t="s">
        <v>274</v>
      </c>
      <c r="D210" s="281"/>
      <c r="E210" s="282"/>
      <c r="F210" s="282"/>
      <c r="G210" s="283"/>
      <c r="H210" s="179"/>
      <c r="I210" s="179"/>
      <c r="J210" s="180"/>
      <c r="K210" s="179"/>
      <c r="L210" s="180"/>
      <c r="M210" s="179"/>
      <c r="N210" s="179">
        <v>200000</v>
      </c>
      <c r="O210" s="180"/>
      <c r="P210" s="179"/>
      <c r="Q210" s="180"/>
      <c r="R210" s="181">
        <f t="shared" si="3"/>
        <v>200000</v>
      </c>
      <c r="S210" s="467" t="s">
        <v>258</v>
      </c>
      <c r="T210" s="468"/>
    </row>
    <row r="211" spans="1:20" ht="57.75" hidden="1" customHeight="1">
      <c r="A211" s="268"/>
      <c r="B211" s="269"/>
      <c r="C211" s="270"/>
      <c r="D211" s="432"/>
      <c r="E211" s="433"/>
      <c r="F211" s="433"/>
      <c r="G211" s="434"/>
      <c r="H211" s="271"/>
      <c r="I211" s="271"/>
      <c r="J211" s="269"/>
      <c r="K211" s="271"/>
      <c r="L211" s="269"/>
      <c r="M211" s="271"/>
      <c r="N211" s="271"/>
      <c r="O211" s="269"/>
      <c r="P211" s="271"/>
      <c r="Q211" s="269"/>
      <c r="R211" s="272"/>
      <c r="S211" s="469"/>
      <c r="T211" s="470"/>
    </row>
    <row r="212" spans="1:20" ht="63" hidden="1" customHeight="1" thickBot="1">
      <c r="A212" s="273"/>
      <c r="B212" s="274"/>
      <c r="C212" s="275"/>
      <c r="D212" s="276"/>
      <c r="E212" s="277"/>
      <c r="F212" s="430"/>
      <c r="G212" s="431"/>
      <c r="H212" s="278"/>
      <c r="I212" s="278"/>
      <c r="J212" s="274"/>
      <c r="K212" s="278"/>
      <c r="L212" s="274"/>
      <c r="M212" s="278"/>
      <c r="N212" s="278"/>
      <c r="O212" s="274"/>
      <c r="P212" s="278"/>
      <c r="Q212" s="274"/>
      <c r="R212" s="279"/>
      <c r="S212" s="471"/>
      <c r="T212" s="472"/>
    </row>
    <row r="213" spans="1:20" ht="67.5" customHeight="1" thickBot="1">
      <c r="A213" s="285" t="s">
        <v>81</v>
      </c>
      <c r="B213" s="180"/>
      <c r="C213" s="280" t="s">
        <v>108</v>
      </c>
      <c r="D213" s="281"/>
      <c r="E213" s="282"/>
      <c r="F213" s="282"/>
      <c r="G213" s="283"/>
      <c r="H213" s="179"/>
      <c r="I213" s="179"/>
      <c r="J213" s="180"/>
      <c r="K213" s="179"/>
      <c r="L213" s="180"/>
      <c r="M213" s="179"/>
      <c r="N213" s="179">
        <v>3000000</v>
      </c>
      <c r="O213" s="180"/>
      <c r="P213" s="179"/>
      <c r="Q213" s="180"/>
      <c r="R213" s="181">
        <f>+N213+P213</f>
        <v>3000000</v>
      </c>
      <c r="S213" s="465" t="s">
        <v>125</v>
      </c>
      <c r="T213" s="466"/>
    </row>
    <row r="214" spans="1:20" ht="56.25" hidden="1" customHeight="1">
      <c r="A214" s="285" t="s">
        <v>138</v>
      </c>
      <c r="B214" s="180"/>
      <c r="C214" s="280" t="s">
        <v>139</v>
      </c>
      <c r="D214" s="281"/>
      <c r="E214" s="282"/>
      <c r="F214" s="282"/>
      <c r="G214" s="283"/>
      <c r="H214" s="179"/>
      <c r="I214" s="179"/>
      <c r="J214" s="180"/>
      <c r="K214" s="179"/>
      <c r="L214" s="180"/>
      <c r="M214" s="179"/>
      <c r="N214" s="179">
        <v>200000</v>
      </c>
      <c r="O214" s="180"/>
      <c r="P214" s="179"/>
      <c r="Q214" s="180"/>
      <c r="R214" s="181">
        <f>+N214+P214</f>
        <v>200000</v>
      </c>
      <c r="S214" s="456" t="s">
        <v>137</v>
      </c>
      <c r="T214" s="457"/>
    </row>
    <row r="215" spans="1:20" ht="39.75" hidden="1" customHeight="1" thickBot="1">
      <c r="A215" s="285" t="s">
        <v>190</v>
      </c>
      <c r="B215" s="286"/>
      <c r="C215" s="287"/>
      <c r="D215" s="288"/>
      <c r="E215" s="289"/>
      <c r="F215" s="428"/>
      <c r="G215" s="429"/>
      <c r="H215" s="290"/>
      <c r="I215" s="290"/>
      <c r="J215" s="291"/>
      <c r="K215" s="290"/>
      <c r="L215" s="291"/>
      <c r="M215" s="290"/>
      <c r="N215" s="292">
        <v>3130000</v>
      </c>
      <c r="O215" s="286"/>
      <c r="P215" s="292"/>
      <c r="Q215" s="286"/>
      <c r="R215" s="181">
        <f>+N215+P215</f>
        <v>3130000</v>
      </c>
      <c r="S215" s="456" t="s">
        <v>191</v>
      </c>
      <c r="T215" s="457"/>
    </row>
    <row r="216" spans="1:20" ht="72.75" thickBot="1">
      <c r="A216" s="285" t="s">
        <v>138</v>
      </c>
      <c r="B216" s="288"/>
      <c r="C216" s="293" t="s">
        <v>139</v>
      </c>
      <c r="D216" s="475"/>
      <c r="E216" s="475"/>
      <c r="F216" s="475"/>
      <c r="G216" s="475"/>
      <c r="H216" s="293"/>
      <c r="I216" s="293"/>
      <c r="J216" s="293"/>
      <c r="K216" s="293"/>
      <c r="L216" s="293"/>
      <c r="M216" s="293"/>
      <c r="N216" s="179">
        <v>400000</v>
      </c>
      <c r="O216" s="285"/>
      <c r="P216" s="179"/>
      <c r="Q216" s="285"/>
      <c r="R216" s="181">
        <f>+N216+P216</f>
        <v>400000</v>
      </c>
      <c r="S216" s="456" t="s">
        <v>137</v>
      </c>
      <c r="T216" s="457"/>
    </row>
    <row r="217" spans="1:20" ht="84" customHeight="1" thickBot="1">
      <c r="A217" s="46" t="s">
        <v>188</v>
      </c>
      <c r="B217" s="7"/>
      <c r="C217" s="103"/>
      <c r="D217" s="8"/>
      <c r="E217" s="9"/>
      <c r="F217" s="9"/>
      <c r="G217" s="10"/>
      <c r="H217" s="11"/>
      <c r="I217" s="11"/>
      <c r="J217" s="7"/>
      <c r="K217" s="11"/>
      <c r="L217" s="7"/>
      <c r="M217" s="11"/>
      <c r="N217" s="11">
        <f>+N218+N219</f>
        <v>30929000</v>
      </c>
      <c r="O217" s="11" t="e">
        <f>+#REF!+O219+#REF!+O222+#REF!</f>
        <v>#REF!</v>
      </c>
      <c r="P217" s="11">
        <f>+P218+P219</f>
        <v>0</v>
      </c>
      <c r="Q217" s="11" t="e">
        <f>+#REF!+Q219+#REF!+Q222+#REF!</f>
        <v>#REF!</v>
      </c>
      <c r="R217" s="11">
        <f>+R218+R219</f>
        <v>30929000</v>
      </c>
      <c r="S217" s="463" t="s">
        <v>192</v>
      </c>
      <c r="T217" s="464"/>
    </row>
    <row r="218" spans="1:20" ht="87" customHeight="1" thickBot="1">
      <c r="A218" s="182" t="s">
        <v>129</v>
      </c>
      <c r="B218" s="180"/>
      <c r="C218" s="183" t="s">
        <v>7</v>
      </c>
      <c r="D218" s="458"/>
      <c r="E218" s="459"/>
      <c r="F218" s="459"/>
      <c r="G218" s="460"/>
      <c r="H218" s="179"/>
      <c r="I218" s="179"/>
      <c r="J218" s="180"/>
      <c r="K218" s="179"/>
      <c r="L218" s="180"/>
      <c r="M218" s="179"/>
      <c r="N218" s="179">
        <v>4759000</v>
      </c>
      <c r="O218" s="180"/>
      <c r="P218" s="179"/>
      <c r="Q218" s="180"/>
      <c r="R218" s="181">
        <f>+N218+P218</f>
        <v>4759000</v>
      </c>
      <c r="S218" s="456" t="s">
        <v>128</v>
      </c>
      <c r="T218" s="457"/>
    </row>
    <row r="219" spans="1:20" ht="79.5" customHeight="1" thickBot="1">
      <c r="A219" s="184" t="s">
        <v>130</v>
      </c>
      <c r="B219" s="180"/>
      <c r="C219" s="183" t="s">
        <v>1</v>
      </c>
      <c r="D219" s="453"/>
      <c r="E219" s="454"/>
      <c r="F219" s="454"/>
      <c r="G219" s="455"/>
      <c r="H219" s="179"/>
      <c r="I219" s="179"/>
      <c r="J219" s="180"/>
      <c r="K219" s="179"/>
      <c r="L219" s="180"/>
      <c r="M219" s="179"/>
      <c r="N219" s="179">
        <v>26170000</v>
      </c>
      <c r="O219" s="180"/>
      <c r="P219" s="179"/>
      <c r="Q219" s="180"/>
      <c r="R219" s="181">
        <f>+N219+P219</f>
        <v>26170000</v>
      </c>
      <c r="S219" s="456" t="s">
        <v>247</v>
      </c>
      <c r="T219" s="457"/>
    </row>
    <row r="220" spans="1:20" ht="40.5" customHeight="1" thickBot="1">
      <c r="A220" s="81" t="s">
        <v>55</v>
      </c>
      <c r="B220" s="115"/>
      <c r="C220" s="116"/>
      <c r="D220" s="115"/>
      <c r="E220" s="115"/>
      <c r="F220" s="115"/>
      <c r="G220" s="115"/>
      <c r="H220" s="117"/>
      <c r="I220" s="117"/>
      <c r="J220" s="115"/>
      <c r="K220" s="117"/>
      <c r="L220" s="115"/>
      <c r="M220" s="117"/>
      <c r="N220" s="330">
        <f>+N217+N204+N195+N161+N155+N130+N120+N112+N106+N94+N85+N73+N64+N51+N24+N9</f>
        <v>593225000</v>
      </c>
      <c r="O220" s="330" t="e">
        <f>+O217+O204+O195+O161+O155+O130+O120+O112+O106+O94+O85+O73+O64+O51+O24+O9</f>
        <v>#REF!</v>
      </c>
      <c r="P220" s="330">
        <f>+P217+P204+P195+P161+P155+P130+P120+P112+P106+P94+P85+P73+P64+P51+P24+P9</f>
        <v>16775000</v>
      </c>
      <c r="Q220" s="330" t="e">
        <f>+Q217+Q204+Q195+Q161+Q155+Q130+Q120+Q112+Q106+Q94+Q85+Q73+Q64+Q51+Q24+Q9</f>
        <v>#REF!</v>
      </c>
      <c r="R220" s="330">
        <f>+R217+R204+R195+R161+R155+R130+R120+R112+R106+R94+R85+R73+R64+R51+R24+R9</f>
        <v>610000000</v>
      </c>
      <c r="S220" s="122"/>
      <c r="T220" s="123"/>
    </row>
    <row r="221" spans="1:20" ht="91.5" customHeight="1">
      <c r="A221" s="22"/>
      <c r="B221" s="22"/>
      <c r="C221" s="105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1:20" ht="60" hidden="1" customHeight="1">
      <c r="A222" s="22" t="s">
        <v>48</v>
      </c>
      <c r="B222" s="22"/>
      <c r="C222" s="105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1:20" ht="48.75" customHeight="1">
      <c r="A223" s="22" t="s">
        <v>49</v>
      </c>
      <c r="B223" s="22"/>
      <c r="C223" s="105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20" ht="81" customHeight="1">
      <c r="A224" s="22"/>
      <c r="B224" s="22"/>
      <c r="C224" s="105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3"/>
    </row>
    <row r="225" spans="1:18" ht="26.25" customHeight="1">
      <c r="A225" s="22" t="s">
        <v>50</v>
      </c>
      <c r="B225" s="22"/>
      <c r="C225" s="105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1:18">
      <c r="A226" s="22" t="s">
        <v>51</v>
      </c>
      <c r="B226" s="22"/>
      <c r="C226" s="105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1:18">
      <c r="A227" s="22" t="s">
        <v>52</v>
      </c>
      <c r="B227" s="22"/>
      <c r="C227" s="105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>
      <c r="A228" s="22"/>
      <c r="B228" s="22"/>
      <c r="C228" s="105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1:18">
      <c r="A229" s="22" t="s">
        <v>53</v>
      </c>
      <c r="B229" s="22"/>
      <c r="C229" s="105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>
      <c r="A230" s="22" t="s">
        <v>54</v>
      </c>
      <c r="B230" s="22"/>
      <c r="C230" s="105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1:18">
      <c r="A231" s="22"/>
      <c r="B231" s="22"/>
      <c r="C231" s="105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</sheetData>
  <mergeCells count="277">
    <mergeCell ref="S206:T206"/>
    <mergeCell ref="X135:Y135"/>
    <mergeCell ref="D139:G139"/>
    <mergeCell ref="F140:G140"/>
    <mergeCell ref="S149:T149"/>
    <mergeCell ref="F172:G172"/>
    <mergeCell ref="S152:T152"/>
    <mergeCell ref="D194:G194"/>
    <mergeCell ref="S193:T193"/>
    <mergeCell ref="W164:X164"/>
    <mergeCell ref="F167:G167"/>
    <mergeCell ref="S176:T176"/>
    <mergeCell ref="D177:G177"/>
    <mergeCell ref="S177:T180"/>
    <mergeCell ref="F180:G180"/>
    <mergeCell ref="S184:T184"/>
    <mergeCell ref="S159:T160"/>
    <mergeCell ref="S156:T157"/>
    <mergeCell ref="S155:T155"/>
    <mergeCell ref="S174:T175"/>
    <mergeCell ref="S182:T183"/>
    <mergeCell ref="D159:G159"/>
    <mergeCell ref="S141:T141"/>
    <mergeCell ref="F160:G160"/>
    <mergeCell ref="S5:T8"/>
    <mergeCell ref="S9:T9"/>
    <mergeCell ref="D5:G8"/>
    <mergeCell ref="D131:G131"/>
    <mergeCell ref="F134:G134"/>
    <mergeCell ref="D86:G86"/>
    <mergeCell ref="F35:G35"/>
    <mergeCell ref="D40:G40"/>
    <mergeCell ref="F44:G44"/>
    <mergeCell ref="F90:G90"/>
    <mergeCell ref="D89:G89"/>
    <mergeCell ref="F84:G84"/>
    <mergeCell ref="S88:T88"/>
    <mergeCell ref="S94:T94"/>
    <mergeCell ref="S97:T97"/>
    <mergeCell ref="S51:T51"/>
    <mergeCell ref="S30:T30"/>
    <mergeCell ref="S33:T33"/>
    <mergeCell ref="S118:T118"/>
    <mergeCell ref="S113:T114"/>
    <mergeCell ref="D100:G100"/>
    <mergeCell ref="S103:T103"/>
    <mergeCell ref="S61:T61"/>
    <mergeCell ref="S45:T45"/>
    <mergeCell ref="A40:A41"/>
    <mergeCell ref="D16:G16"/>
    <mergeCell ref="F66:G66"/>
    <mergeCell ref="D34:G34"/>
    <mergeCell ref="F99:G99"/>
    <mergeCell ref="D104:G104"/>
    <mergeCell ref="D52:G52"/>
    <mergeCell ref="S65:T66"/>
    <mergeCell ref="S25:T26"/>
    <mergeCell ref="S56:T57"/>
    <mergeCell ref="S39:T39"/>
    <mergeCell ref="S40:T41"/>
    <mergeCell ref="F53:G53"/>
    <mergeCell ref="S95:T96"/>
    <mergeCell ref="S89:T90"/>
    <mergeCell ref="S98:T99"/>
    <mergeCell ref="D92:G92"/>
    <mergeCell ref="S92:T93"/>
    <mergeCell ref="F93:G93"/>
    <mergeCell ref="S100:T100"/>
    <mergeCell ref="S42:T42"/>
    <mergeCell ref="S70:T70"/>
    <mergeCell ref="S52:T54"/>
    <mergeCell ref="S68:T69"/>
    <mergeCell ref="S147:T148"/>
    <mergeCell ref="S142:T145"/>
    <mergeCell ref="S146:T146"/>
    <mergeCell ref="D154:G154"/>
    <mergeCell ref="F148:G148"/>
    <mergeCell ref="D147:G147"/>
    <mergeCell ref="D74:G74"/>
    <mergeCell ref="S91:T91"/>
    <mergeCell ref="D142:G142"/>
    <mergeCell ref="D153:G153"/>
    <mergeCell ref="S107:T108"/>
    <mergeCell ref="S135:T135"/>
    <mergeCell ref="S138:T138"/>
    <mergeCell ref="S124:T126"/>
    <mergeCell ref="S121:T122"/>
    <mergeCell ref="S116:T117"/>
    <mergeCell ref="S120:T120"/>
    <mergeCell ref="S123:T123"/>
    <mergeCell ref="S131:T134"/>
    <mergeCell ref="S130:T130"/>
    <mergeCell ref="S110:T111"/>
    <mergeCell ref="S109:T109"/>
    <mergeCell ref="S112:T112"/>
    <mergeCell ref="S115:T115"/>
    <mergeCell ref="A2:R3"/>
    <mergeCell ref="D95:G95"/>
    <mergeCell ref="F78:G78"/>
    <mergeCell ref="D116:G116"/>
    <mergeCell ref="F108:G108"/>
    <mergeCell ref="D107:G107"/>
    <mergeCell ref="D98:G98"/>
    <mergeCell ref="F75:G75"/>
    <mergeCell ref="F96:G96"/>
    <mergeCell ref="A5:A8"/>
    <mergeCell ref="F26:G26"/>
    <mergeCell ref="F54:G54"/>
    <mergeCell ref="D71:G71"/>
    <mergeCell ref="F69:G69"/>
    <mergeCell ref="D10:G10"/>
    <mergeCell ref="D13:G13"/>
    <mergeCell ref="F11:G11"/>
    <mergeCell ref="F14:G14"/>
    <mergeCell ref="D25:G25"/>
    <mergeCell ref="F17:G17"/>
    <mergeCell ref="D22:G22"/>
    <mergeCell ref="D65:G65"/>
    <mergeCell ref="F87:G87"/>
    <mergeCell ref="F41:G41"/>
    <mergeCell ref="S136:T137"/>
    <mergeCell ref="S106:T106"/>
    <mergeCell ref="S81:T81"/>
    <mergeCell ref="S71:T72"/>
    <mergeCell ref="D56:G56"/>
    <mergeCell ref="F57:G57"/>
    <mergeCell ref="S21:T21"/>
    <mergeCell ref="S22:T23"/>
    <mergeCell ref="S58:T58"/>
    <mergeCell ref="S59:T60"/>
    <mergeCell ref="S82:T83"/>
    <mergeCell ref="S79:T79"/>
    <mergeCell ref="D62:G62"/>
    <mergeCell ref="F63:G63"/>
    <mergeCell ref="D59:G59"/>
    <mergeCell ref="F60:G60"/>
    <mergeCell ref="D82:G82"/>
    <mergeCell ref="F83:G83"/>
    <mergeCell ref="D68:G68"/>
    <mergeCell ref="F72:G72"/>
    <mergeCell ref="D77:G77"/>
    <mergeCell ref="D80:G80"/>
    <mergeCell ref="D46:G46"/>
    <mergeCell ref="F47:G47"/>
    <mergeCell ref="D49:G49"/>
    <mergeCell ref="F50:G50"/>
    <mergeCell ref="S48:T48"/>
    <mergeCell ref="S28:T29"/>
    <mergeCell ref="S16:T17"/>
    <mergeCell ref="S18:T18"/>
    <mergeCell ref="D19:G19"/>
    <mergeCell ref="S19:T20"/>
    <mergeCell ref="F20:G20"/>
    <mergeCell ref="S31:T32"/>
    <mergeCell ref="S24:T24"/>
    <mergeCell ref="D43:G43"/>
    <mergeCell ref="S34:T35"/>
    <mergeCell ref="S10:T11"/>
    <mergeCell ref="S86:T87"/>
    <mergeCell ref="S77:T78"/>
    <mergeCell ref="S74:T75"/>
    <mergeCell ref="S73:T73"/>
    <mergeCell ref="S76:T76"/>
    <mergeCell ref="S85:T85"/>
    <mergeCell ref="F23:G23"/>
    <mergeCell ref="S12:T12"/>
    <mergeCell ref="S27:T27"/>
    <mergeCell ref="D28:G28"/>
    <mergeCell ref="F29:G29"/>
    <mergeCell ref="S36:T36"/>
    <mergeCell ref="D37:G37"/>
    <mergeCell ref="S37:T38"/>
    <mergeCell ref="F38:G38"/>
    <mergeCell ref="F32:G32"/>
    <mergeCell ref="D31:G31"/>
    <mergeCell ref="S55:T55"/>
    <mergeCell ref="S64:T64"/>
    <mergeCell ref="S67:T67"/>
    <mergeCell ref="S15:T15"/>
    <mergeCell ref="S13:T14"/>
    <mergeCell ref="S62:T63"/>
    <mergeCell ref="D182:G182"/>
    <mergeCell ref="D219:G219"/>
    <mergeCell ref="S219:T219"/>
    <mergeCell ref="D218:G218"/>
    <mergeCell ref="S204:T204"/>
    <mergeCell ref="S217:T217"/>
    <mergeCell ref="S205:T205"/>
    <mergeCell ref="S207:T207"/>
    <mergeCell ref="S210:T210"/>
    <mergeCell ref="S213:T213"/>
    <mergeCell ref="S209:T209"/>
    <mergeCell ref="S218:T218"/>
    <mergeCell ref="S211:T212"/>
    <mergeCell ref="S208:T208"/>
    <mergeCell ref="D216:G216"/>
    <mergeCell ref="S216:T216"/>
    <mergeCell ref="S214:T214"/>
    <mergeCell ref="S215:T215"/>
    <mergeCell ref="D192:G192"/>
    <mergeCell ref="D188:G188"/>
    <mergeCell ref="D191:G191"/>
    <mergeCell ref="S201:T201"/>
    <mergeCell ref="D202:G202"/>
    <mergeCell ref="F203:G203"/>
    <mergeCell ref="F215:G215"/>
    <mergeCell ref="F212:G212"/>
    <mergeCell ref="D211:G211"/>
    <mergeCell ref="D189:G189"/>
    <mergeCell ref="F200:G200"/>
    <mergeCell ref="S199:T200"/>
    <mergeCell ref="S161:T161"/>
    <mergeCell ref="S195:T195"/>
    <mergeCell ref="S189:T189"/>
    <mergeCell ref="S181:T181"/>
    <mergeCell ref="S173:T173"/>
    <mergeCell ref="S198:T198"/>
    <mergeCell ref="S191:T191"/>
    <mergeCell ref="S187:T187"/>
    <mergeCell ref="S196:T197"/>
    <mergeCell ref="F197:G197"/>
    <mergeCell ref="D196:G196"/>
    <mergeCell ref="D199:G199"/>
    <mergeCell ref="D185:G185"/>
    <mergeCell ref="S185:T186"/>
    <mergeCell ref="F186:G186"/>
    <mergeCell ref="D169:G169"/>
    <mergeCell ref="F183:G183"/>
    <mergeCell ref="D190:G190"/>
    <mergeCell ref="D101:G101"/>
    <mergeCell ref="F102:G102"/>
    <mergeCell ref="D103:G103"/>
    <mergeCell ref="D174:G174"/>
    <mergeCell ref="F175:G175"/>
    <mergeCell ref="D151:G151"/>
    <mergeCell ref="F105:G105"/>
    <mergeCell ref="F166:G166"/>
    <mergeCell ref="F145:G145"/>
    <mergeCell ref="F137:G137"/>
    <mergeCell ref="D136:G136"/>
    <mergeCell ref="D150:G150"/>
    <mergeCell ref="F157:G157"/>
    <mergeCell ref="D156:G156"/>
    <mergeCell ref="D110:G110"/>
    <mergeCell ref="F114:G114"/>
    <mergeCell ref="D113:G113"/>
    <mergeCell ref="D133:G133"/>
    <mergeCell ref="F111:G111"/>
    <mergeCell ref="D128:G128"/>
    <mergeCell ref="F129:G129"/>
    <mergeCell ref="F143:G143"/>
    <mergeCell ref="F144:G144"/>
    <mergeCell ref="F163:G163"/>
    <mergeCell ref="F178:G178"/>
    <mergeCell ref="F179:G179"/>
    <mergeCell ref="F170:G170"/>
    <mergeCell ref="F171:G171"/>
    <mergeCell ref="S139:T140"/>
    <mergeCell ref="F117:G117"/>
    <mergeCell ref="D124:G124"/>
    <mergeCell ref="F122:G122"/>
    <mergeCell ref="D121:G121"/>
    <mergeCell ref="F126:G126"/>
    <mergeCell ref="F125:G125"/>
    <mergeCell ref="F132:G132"/>
    <mergeCell ref="D118:G118"/>
    <mergeCell ref="D119:G119"/>
    <mergeCell ref="S127:T127"/>
    <mergeCell ref="S128:T129"/>
    <mergeCell ref="S169:T172"/>
    <mergeCell ref="S158:T158"/>
    <mergeCell ref="S165:T166"/>
    <mergeCell ref="S162:T163"/>
    <mergeCell ref="S164:T164"/>
    <mergeCell ref="S168:T168"/>
    <mergeCell ref="D162:G162"/>
    <mergeCell ref="D165:G165"/>
  </mergeCells>
  <phoneticPr fontId="1" type="noConversion"/>
  <pageMargins left="0.196850393700787" right="0.196850393700787" top="0.196850393700787" bottom="0.23622047244094499" header="0.196850393700787" footer="0.196850393700787"/>
  <pageSetup paperSize="9" scale="51" orientation="landscape" r:id="rId1"/>
  <headerFooter alignWithMargins="0"/>
  <rowBreaks count="8" manualBreakCount="8">
    <brk id="27" max="38" man="1"/>
    <brk id="41" max="38" man="1"/>
    <brk id="78" max="38" man="1"/>
    <brk id="96" max="16383" man="1"/>
    <brk id="122" max="16383" man="1"/>
    <brk id="148" max="16383" man="1"/>
    <brk id="163" max="38" man="1"/>
    <brk id="189" max="38" man="1"/>
  </rowBreaks>
  <colBreaks count="1" manualBreakCount="1">
    <brk id="28" max="1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ilic</dc:creator>
  <cp:lastModifiedBy>Jezda Tomic</cp:lastModifiedBy>
  <cp:lastPrinted>2018-10-08T13:41:32Z</cp:lastPrinted>
  <dcterms:created xsi:type="dcterms:W3CDTF">2014-12-17T17:34:31Z</dcterms:created>
  <dcterms:modified xsi:type="dcterms:W3CDTF">2019-11-15T11:18:31Z</dcterms:modified>
</cp:coreProperties>
</file>