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Sheet1" sheetId="1" r:id="rId1"/>
  </sheets>
  <definedNames>
    <definedName name="_xlnm.Print_Area" localSheetId="0">Sheet1!$A$1:$AM$188</definedName>
  </definedNames>
  <calcPr calcId="125725"/>
</workbook>
</file>

<file path=xl/calcChain.xml><?xml version="1.0" encoding="utf-8"?>
<calcChain xmlns="http://schemas.openxmlformats.org/spreadsheetml/2006/main">
  <c r="N121" i="1"/>
  <c r="R36"/>
  <c r="N153"/>
  <c r="P153"/>
  <c r="P105"/>
  <c r="N105"/>
  <c r="N39"/>
  <c r="R42"/>
  <c r="Q18" l="1"/>
  <c r="P18"/>
  <c r="N18"/>
  <c r="R30"/>
  <c r="R167"/>
  <c r="R166"/>
  <c r="R174"/>
  <c r="Q173"/>
  <c r="P173"/>
  <c r="N173"/>
  <c r="Q78"/>
  <c r="P78"/>
  <c r="N78"/>
  <c r="R84"/>
  <c r="Q127"/>
  <c r="P127"/>
  <c r="N127"/>
  <c r="R145"/>
  <c r="R118"/>
  <c r="R33" l="1"/>
  <c r="Q66"/>
  <c r="O66"/>
  <c r="P66"/>
  <c r="N9"/>
  <c r="R175" l="1"/>
  <c r="R173" s="1"/>
  <c r="R172" l="1"/>
  <c r="R168"/>
  <c r="N147" l="1"/>
  <c r="P87"/>
  <c r="R140"/>
  <c r="R130"/>
  <c r="O127"/>
  <c r="R137"/>
  <c r="O105" l="1"/>
  <c r="Q105"/>
  <c r="N99"/>
  <c r="N93"/>
  <c r="N66"/>
  <c r="R75"/>
  <c r="R72"/>
  <c r="O57"/>
  <c r="Q57"/>
  <c r="N57"/>
  <c r="O18"/>
  <c r="O39"/>
  <c r="Q39"/>
  <c r="Q48"/>
  <c r="O48"/>
  <c r="P48"/>
  <c r="N48"/>
  <c r="R15"/>
  <c r="R9"/>
  <c r="R153"/>
  <c r="R143"/>
  <c r="R69"/>
  <c r="R64"/>
  <c r="R170"/>
  <c r="R66" l="1"/>
  <c r="R105"/>
  <c r="P178"/>
  <c r="Q153"/>
  <c r="O153"/>
  <c r="R165"/>
  <c r="R162"/>
  <c r="R159"/>
  <c r="R156"/>
  <c r="R150"/>
  <c r="R147" s="1"/>
  <c r="R133"/>
  <c r="R127" s="1"/>
  <c r="O121"/>
  <c r="Q121"/>
  <c r="R124"/>
  <c r="R121" s="1"/>
  <c r="R115"/>
  <c r="R112"/>
  <c r="R108"/>
  <c r="R102"/>
  <c r="R99" s="1"/>
  <c r="R96"/>
  <c r="R93" s="1"/>
  <c r="O87"/>
  <c r="Q87"/>
  <c r="N87"/>
  <c r="N178" s="1"/>
  <c r="R90"/>
  <c r="R87" s="1"/>
  <c r="R81"/>
  <c r="R78" s="1"/>
  <c r="R60"/>
  <c r="R57" s="1"/>
  <c r="R54"/>
  <c r="R51"/>
  <c r="R45"/>
  <c r="R39" s="1"/>
  <c r="R27"/>
  <c r="R24"/>
  <c r="R21"/>
  <c r="O9"/>
  <c r="Q9"/>
  <c r="R12"/>
  <c r="O147"/>
  <c r="Q147"/>
  <c r="O99"/>
  <c r="Q99"/>
  <c r="O93"/>
  <c r="Q93"/>
  <c r="O78"/>
  <c r="R18" l="1"/>
  <c r="Q178"/>
  <c r="R48"/>
  <c r="O178"/>
  <c r="R178" l="1"/>
</calcChain>
</file>

<file path=xl/comments1.xml><?xml version="1.0" encoding="utf-8"?>
<comments xmlns="http://schemas.openxmlformats.org/spreadsheetml/2006/main">
  <authors>
    <author>bogdan</author>
  </authors>
  <commentList>
    <comment ref="H129" authorId="0">
      <text>
        <r>
          <rPr>
            <b/>
            <sz val="9"/>
            <color indexed="81"/>
            <rFont val="Tahoma"/>
            <family val="2"/>
          </rPr>
          <t>bogdan:</t>
        </r>
        <r>
          <rPr>
            <sz val="9"/>
            <color indexed="81"/>
            <rFont val="Tahoma"/>
            <family val="2"/>
          </rPr>
          <t xml:space="preserve">
библиотека</t>
        </r>
      </text>
    </comment>
    <comment ref="I129" authorId="0">
      <text>
        <r>
          <rPr>
            <b/>
            <sz val="9"/>
            <color indexed="81"/>
            <rFont val="Tahoma"/>
            <family val="2"/>
          </rPr>
          <t>bogdan:</t>
        </r>
        <r>
          <rPr>
            <sz val="9"/>
            <color indexed="81"/>
            <rFont val="Tahoma"/>
            <family val="2"/>
          </rPr>
          <t xml:space="preserve">
библиотека</t>
        </r>
      </text>
    </comment>
    <comment ref="K129" authorId="0">
      <text>
        <r>
          <rPr>
            <b/>
            <sz val="9"/>
            <color indexed="81"/>
            <rFont val="Tahoma"/>
            <family val="2"/>
          </rPr>
          <t>bogdan:</t>
        </r>
        <r>
          <rPr>
            <sz val="9"/>
            <color indexed="81"/>
            <rFont val="Tahoma"/>
            <family val="2"/>
          </rPr>
          <t xml:space="preserve">
библиотека</t>
        </r>
      </text>
    </comment>
    <comment ref="M129" authorId="0">
      <text>
        <r>
          <rPr>
            <b/>
            <sz val="9"/>
            <color indexed="81"/>
            <rFont val="Tahoma"/>
            <family val="2"/>
          </rPr>
          <t>bogdan:</t>
        </r>
        <r>
          <rPr>
            <sz val="9"/>
            <color indexed="81"/>
            <rFont val="Tahoma"/>
            <family val="2"/>
          </rPr>
          <t xml:space="preserve">
библиотека</t>
        </r>
      </text>
    </comment>
  </commentList>
</comments>
</file>

<file path=xl/sharedStrings.xml><?xml version="1.0" encoding="utf-8"?>
<sst xmlns="http://schemas.openxmlformats.org/spreadsheetml/2006/main" count="367" uniqueCount="283">
  <si>
    <t>1101</t>
  </si>
  <si>
    <t>0002</t>
  </si>
  <si>
    <t>0008</t>
  </si>
  <si>
    <t>1501</t>
  </si>
  <si>
    <t>0005</t>
  </si>
  <si>
    <t>1502</t>
  </si>
  <si>
    <t>0001</t>
  </si>
  <si>
    <t>0101</t>
  </si>
  <si>
    <t>0401</t>
  </si>
  <si>
    <t>0701</t>
  </si>
  <si>
    <t>2001</t>
  </si>
  <si>
    <t>2002</t>
  </si>
  <si>
    <t>2003</t>
  </si>
  <si>
    <t>0901</t>
  </si>
  <si>
    <t>1801</t>
  </si>
  <si>
    <t>1201</t>
  </si>
  <si>
    <t>1301</t>
  </si>
  <si>
    <t>0602</t>
  </si>
  <si>
    <t>0003</t>
  </si>
  <si>
    <t>41/290</t>
  </si>
  <si>
    <t>ИНА - Број уређених објеката</t>
  </si>
  <si>
    <t xml:space="preserve">ЦИА -Адекватан квалитет јавне расвете
</t>
  </si>
  <si>
    <t>ИНА -Укупан број замена светиљки након пуцања лампи (на годишњој бази)</t>
  </si>
  <si>
    <t>ЦИА -Маскимална могућа покривеност насеља и територије услугама одржавања чистоће јавних површина</t>
  </si>
  <si>
    <t>Шифра</t>
  </si>
  <si>
    <t>Вредност</t>
  </si>
  <si>
    <t>у базној</t>
  </si>
  <si>
    <t>години</t>
  </si>
  <si>
    <t>Циљана</t>
  </si>
  <si>
    <t>вредност</t>
  </si>
  <si>
    <t>Средства</t>
  </si>
  <si>
    <t>из буџета</t>
  </si>
  <si>
    <t>Сопствени</t>
  </si>
  <si>
    <t>и други</t>
  </si>
  <si>
    <t>приходи</t>
  </si>
  <si>
    <t>Укупна</t>
  </si>
  <si>
    <t>средства</t>
  </si>
  <si>
    <t>2-КОМУНАЛНА ДЕЛАТНОСТ</t>
  </si>
  <si>
    <t>3-ЛОКАЛНИ ЕКОНОМСКИ РАЗВОЈ</t>
  </si>
  <si>
    <t xml:space="preserve">ИНП -Број евидентираних незапослених лица на евиденцији НСЗ (разврстаних по полу и старости)
lica na evidenciji NSZ </t>
  </si>
  <si>
    <t>660 (300 Ж)</t>
  </si>
  <si>
    <t>640 (290 Ж)</t>
  </si>
  <si>
    <t>630 (280 Ж)</t>
  </si>
  <si>
    <t>15 (5ж)</t>
  </si>
  <si>
    <t>4-РАЗВОЈ ТУРИЗМА</t>
  </si>
  <si>
    <t>ПА 0002 - ТУРИСТИЧКА ПРОМОЦИЈА</t>
  </si>
  <si>
    <t>ИНП - Број догађаја који промовишу туристичку понуду града/општине у земљи на којима учествује ТО града/општине</t>
  </si>
  <si>
    <t>5-РАЗВОЈ ПОЉОПРИВРЕДЕ</t>
  </si>
  <si>
    <t>ЦИП - ЦИЉ ПРОГРАМА</t>
  </si>
  <si>
    <r>
      <t xml:space="preserve">ИНП - </t>
    </r>
    <r>
      <rPr>
        <i/>
        <sz val="10"/>
        <color indexed="8"/>
        <rFont val="Times New Roman"/>
        <family val="1"/>
      </rPr>
      <t>ИНДИКАТОР ПРОГРАМА</t>
    </r>
  </si>
  <si>
    <r>
      <t xml:space="preserve">ПА - </t>
    </r>
    <r>
      <rPr>
        <i/>
        <sz val="10"/>
        <color indexed="8"/>
        <rFont val="Times New Roman"/>
        <family val="1"/>
      </rPr>
      <t>ПРОГРАМСКА АКТИВНОСТ</t>
    </r>
  </si>
  <si>
    <r>
      <t xml:space="preserve">ЦИА - </t>
    </r>
    <r>
      <rPr>
        <i/>
        <sz val="10"/>
        <color indexed="8"/>
        <rFont val="Times New Roman"/>
        <family val="1"/>
      </rPr>
      <t>ЦИЉ ПРОГРАМСКЕ АКТИВНОСТИ</t>
    </r>
  </si>
  <si>
    <r>
      <t xml:space="preserve">ИНА - </t>
    </r>
    <r>
      <rPr>
        <i/>
        <sz val="10"/>
        <color indexed="8"/>
        <rFont val="Times New Roman"/>
        <family val="1"/>
      </rPr>
      <t>ИНДИКАТОР ПРОГРАМСКЕ АКТИВНОСТИ</t>
    </r>
  </si>
  <si>
    <r>
      <t xml:space="preserve">ЦИПР - </t>
    </r>
    <r>
      <rPr>
        <i/>
        <sz val="10"/>
        <color indexed="8"/>
        <rFont val="Times New Roman"/>
        <family val="1"/>
      </rPr>
      <t>ЦИЉ ПРОЈЕКТА</t>
    </r>
  </si>
  <si>
    <r>
      <t xml:space="preserve">ИНПР - </t>
    </r>
    <r>
      <rPr>
        <i/>
        <sz val="10"/>
        <color indexed="8"/>
        <rFont val="Times New Roman"/>
        <family val="1"/>
      </rPr>
      <t>ИНДИКАТОР ПРОЈЕКТА</t>
    </r>
  </si>
  <si>
    <t>УКУПНО</t>
  </si>
  <si>
    <t>6-ЗАШТИТА ЖИВОТНЕ СРЕДИНЕ</t>
  </si>
  <si>
    <t>7-ПУТНА ИНФРАСТРУКТУРА</t>
  </si>
  <si>
    <t>8-ПРЕДШКОЛСКО ОБРАЗОВАЊЕ</t>
  </si>
  <si>
    <t>9-ОСНОВНО ОБРАЗОВАЊЕ</t>
  </si>
  <si>
    <t>10-СРЕДЊЕ ОБРАЗОВАЊЕ</t>
  </si>
  <si>
    <t>11-СОЦИЈАЛНА И ДЕЧЈА ЗАШТИТА</t>
  </si>
  <si>
    <t>12-ПРИМАРНА ЗДРАВСТВЕНА ЗАШТИТА</t>
  </si>
  <si>
    <t>13-РАЗВОЈ КУЛТУРЕ</t>
  </si>
  <si>
    <t>14-РАЗВОЈ СПОРТА И ОМЛАДИНЕ</t>
  </si>
  <si>
    <t>РЕКАПИТУЛАЦИЈА ПРОГРАМСКОГ БУЏЕТА</t>
  </si>
  <si>
    <t xml:space="preserve">ЦИА - Стварање услова за развој и унапређење пољопривредне производње на територији града/општине
</t>
  </si>
  <si>
    <t>ЦИА- Испуњење обавеза у складу са законима у домену постојања стратешких и оперативних планова као и мера заштите</t>
  </si>
  <si>
    <t>ЦИП -Развијеност инфраструктуре у контексту доприноса социо економском развоју</t>
  </si>
  <si>
    <t xml:space="preserve">ИНП - Дужина изграђених саобраћајница које су у надлежности града/општине (у км) </t>
  </si>
  <si>
    <t xml:space="preserve">ЦИА - Одржавање квалитета путне мреже кроз реконструкцију и  редовно одржавање асфалтног покривача
</t>
  </si>
  <si>
    <t>ИНА - Број километара санираних и/или реконструисаних путева</t>
  </si>
  <si>
    <t>ПА 0001 - ФУНКЦИОНИСАЊЕ ПРЕДШКОЛСКИХ УСТАНОВА</t>
  </si>
  <si>
    <t>ЦИП - Повећање  обухвата деце предшколским васпитањем  и  образовањем</t>
  </si>
  <si>
    <t xml:space="preserve">ИНП - Број деце која су обухваћена средњим образовањем 
srednjim obrazovanjem </t>
  </si>
  <si>
    <t xml:space="preserve">ПА 0001 - ФУНКЦИОНИСАЊЕ СРЕДЊИХ ШКОЛА
</t>
  </si>
  <si>
    <t>ЦИА - Обезбеђени прописани услови за васпитно-образовни рад у средњим школама и безбедно одвијање наставе</t>
  </si>
  <si>
    <t>32/330</t>
  </si>
  <si>
    <t xml:space="preserve">ЦИА - Социјално деловање - олакшавање људске патње пружањем неопходне ургентне помоћи лицима у невољи, развијањем солидарности међу људима, организовањем различитих облика помоћи
</t>
  </si>
  <si>
    <t xml:space="preserve">ИНП - Број акција на прикупљању различитих  врста  помоћи </t>
  </si>
  <si>
    <t xml:space="preserve">ЦИП - Унапређење безбедности и квалитета здравствене заштите
</t>
  </si>
  <si>
    <t>ПA 0001 - ФУНКЦИОНИСАЊЕ УСТАНОВА ПРИМАРНЕ ЗДРАВСТВЕНЕ ЗАШТИТЕ</t>
  </si>
  <si>
    <t>ИНП-Број спортских организација преко којих се остварује јавни интерес у области спорта</t>
  </si>
  <si>
    <t>ПА 0002 - МЕСНЕ ЗАЈЕДНИЦЕ</t>
  </si>
  <si>
    <t>ПА 0004 - ОПШТИНСКО ЈАВНО ПРАВОБРАНИЛАШТВО</t>
  </si>
  <si>
    <t xml:space="preserve">ИНП  - Обухват деце основним образовањем 
</t>
  </si>
  <si>
    <t>ПА 0001 - ФУНКЦИОНИСАЊЕ ОСНОВНИХ ШКОЛА</t>
  </si>
  <si>
    <t xml:space="preserve">ЦИА - Обезбеђени прописани услови за васпитно-образовни рад са децом у основним школама 
</t>
  </si>
  <si>
    <t>ПA 0001 -ФУНКЦИОНИСАЊЕ УСТАНОВА КУЛТУРЕ</t>
  </si>
  <si>
    <t>600/15516</t>
  </si>
  <si>
    <t xml:space="preserve">ИНА 0002 - Број културних манифестација подржаних од стране града/општине </t>
  </si>
  <si>
    <t>ПРОГРАМ/
ПРОГРАМСКА АКТИВНОСТ/
ПРОЈЕКАТ</t>
  </si>
  <si>
    <t>ЦИП -Унапређење функционалности јавних објеката</t>
  </si>
  <si>
    <t>ИНП -Проценат средстава који се издваја за санирање и одржавање јавних објеката у месним заједницама</t>
  </si>
  <si>
    <t>ЦИА - Побољшање инфраструктуре у месним заједницама</t>
  </si>
  <si>
    <t>Надлежан орган/особа</t>
  </si>
  <si>
    <t>Циљ Индикатор</t>
  </si>
  <si>
    <t>Предшколска установа "Лане" Кучево/Ранка Јоветић, директор</t>
  </si>
  <si>
    <t>Основне школе на територији општине Кучево/директори ОШ</t>
  </si>
  <si>
    <t>Центар за социјални рад за општину Кучево/ Слађана Марановић Николић, директор</t>
  </si>
  <si>
    <t>Општинска управа Кучево/Снежана Ранчић, начелница управе</t>
  </si>
  <si>
    <t>Центар за културу "Вељко Дугошевић", библиотека "Никола Сикимић Маским"/ Јасмина Благојевић, директор, Виолета Илић, директор</t>
  </si>
  <si>
    <t>Општина Кучево/ Новица Јаношевић, председник</t>
  </si>
  <si>
    <t>Општинска управа/ Председник Комисије за доделу средстава у области спорта</t>
  </si>
  <si>
    <t>Месне заједнице/Председници савета МЗ</t>
  </si>
  <si>
    <t>Општинска управа/ Снежана Ранчић, начелница управе</t>
  </si>
  <si>
    <t xml:space="preserve">ЦИП -Повећање запослености на територији града/општине
</t>
  </si>
  <si>
    <t xml:space="preserve">ПА 0001 -УПРАВЉАЊЕ РАЗВОЈЕМ ТУРИЗМА
</t>
  </si>
  <si>
    <t xml:space="preserve">ЦИА - Адекватна промоција туристичке понуде града/општине на циљаним тржиштима
</t>
  </si>
  <si>
    <t xml:space="preserve">ИНА - Усвојен програм заштите животне средине са акционим планом 
</t>
  </si>
  <si>
    <t xml:space="preserve">ЦИП - Потпуни обухват основним  образовањем и васпитањем
</t>
  </si>
  <si>
    <t>Oпштинкса управа/Начелник ОУ</t>
  </si>
  <si>
    <t>ПA 0003 - УПРАВЉАЊЕ ГРАЂЕВИНСКИМ ЗЕМЉИШТЕМ</t>
  </si>
  <si>
    <t>ПA 0003 - ОДРЖАВАЊЕ ЧИСТОЋЕ НА ПОВРШИНАМА ЈАВНЕ НАМЕНЕ</t>
  </si>
  <si>
    <t>ПA 0001 -  УПРАВЉАЊЕ/ОДРЖАВАЊЕ ЈАВНИМ ОСВЕТЉЕЊЕМ</t>
  </si>
  <si>
    <t>ПА 0008 - УПРАВЉАЊЕ И СНАБДЕВАЊЕ ВОДОМ ЗА ПИЋЕ</t>
  </si>
  <si>
    <t>ПА 0004- ЗООХИГИЈЕНА</t>
  </si>
  <si>
    <t>0004</t>
  </si>
  <si>
    <t>ЦИА-Унапређење заштите од заразних и других болести које преносе животиње</t>
  </si>
  <si>
    <t>ПА 0002 - МЕРЕ АКТИВНЕ ПОЛИТИКЕ ЗАПОШЉАВАЊА</t>
  </si>
  <si>
    <t xml:space="preserve">ЦИП - Раст производње и стабилност дохотка произвођача
</t>
  </si>
  <si>
    <t>ПА 0001 -  ПОДРШКА ЗА СПРОВОЂЕЊЕ ПОЉОПРИВРЕДНЕ ПОЛИТИКЕ У ЛОКАЛНОЈ ЗАЈЕДНИЦИ</t>
  </si>
  <si>
    <t xml:space="preserve">ПА 0001 - УПРАВЉАЊЕ ЗАШТИТОМ ЖИВОТНЕ СРЕДИНЕ </t>
  </si>
  <si>
    <t>ПА 0005 -  АКТИВНОСТИ ЦРВЕНОГ КРСТА</t>
  </si>
  <si>
    <t xml:space="preserve">ЦИП - Унапређење здравља становништва
</t>
  </si>
  <si>
    <t>Центар за културу "Вељко Дугошевић", библиотека "Никола Сикимић Маским"/ Јасмина Благојевић, директор, Виолета Илић, директор, Општинкса управа/Начелник ОУ</t>
  </si>
  <si>
    <t xml:space="preserve">ЦИП 0001 - Подстицање развоја културе
</t>
  </si>
  <si>
    <t xml:space="preserve">ИНП 0001- Број грађана у граду/општини у односу на укупан број установа културе
</t>
  </si>
  <si>
    <t>ПA 0002 -  ЈАЧАЊЕ КУЛТУРНЕ ПРОДУКЦИЈЕ И УМЕТНИЧКОГ СТВАРАЛАШТВА</t>
  </si>
  <si>
    <t>ПA 0002 -  ЈАЧАЊЕ КУЛТУРНЕ ПРОДУКЦИЈЕ И УМЕТНИЧКОГ СТВАРАЛАШТВА ИСТОРИЈСКИ АРХИВ</t>
  </si>
  <si>
    <t>ЦИП-Суфинансирање материјалних трошкова рада Архива</t>
  </si>
  <si>
    <t>ИНА -Висина издојених средстава из буџета</t>
  </si>
  <si>
    <t xml:space="preserve"> ПА 0003-УНАПРЕЂЕЊЕ СИСТЕМА ОЧУВАЊА И ПРЕДСТАВЉАЊА КУЛТУРНО-ИСТОРИЈСКОГ НАСЛЕЂА</t>
  </si>
  <si>
    <t>ЦИП-Суфинансирање материјалних трошкова верских организација</t>
  </si>
  <si>
    <t>ИНА-Висина издвојених средстава из буџета</t>
  </si>
  <si>
    <t>ЦИП -Обезбеђење услова за бављење спортом свих грађана и грађанки  града/општине</t>
  </si>
  <si>
    <t>ИНА - Број годишњих програма спортских организација финансираних од стране града/општине</t>
  </si>
  <si>
    <t>Општина Кучево/ Новица Јаношевић, председник,Општинска управа/Начелник ОУ, Правобранилаштво/Општинкси правобранилац</t>
  </si>
  <si>
    <t>ПА 0001 -ФУНКЦИОНИСАЊЕ ЛОКАЛНЕ САМОУПРАВЕ ДОТАЦИЈЕ НВО</t>
  </si>
  <si>
    <t>Општинско правобранилаштво/правобранилац</t>
  </si>
  <si>
    <t>ПА 0009 И 0010 - РЕЗЕРВЕ</t>
  </si>
  <si>
    <t>0009  0010</t>
  </si>
  <si>
    <t>ПА 0014 - ВАНРЕДНЕ СИТУАЦИЈЕ</t>
  </si>
  <si>
    <t>0014</t>
  </si>
  <si>
    <t>Општина/председник</t>
  </si>
  <si>
    <t>15-ОПШТЕ УСЛУГЕ ЛОКАЛНЕ САМОУПРАВЕ</t>
  </si>
  <si>
    <t>Скупштина општине/председник скупштине</t>
  </si>
  <si>
    <t>ПА 0001 - ФУНКЦИОНИСАЊЕ СКУПШТИНЕ</t>
  </si>
  <si>
    <t>ПА 0002 - ФУНКЦИОНИСАЊЕ ИЗВРШНИХ ОРГАНА (ПРЕДСЕДНИК И ОП.ВЕЋЕ)</t>
  </si>
  <si>
    <t>620(260ж)</t>
  </si>
  <si>
    <t>237</t>
  </si>
  <si>
    <t>15516/2</t>
  </si>
  <si>
    <t xml:space="preserve">ЦИП - Унапређење разноврсности
културне понуде
</t>
  </si>
  <si>
    <t xml:space="preserve">ЦИП -Повећање доступности права и услуга социјалне заштите
</t>
  </si>
  <si>
    <t>ИНП - Проценат корисника мера и услуга социјалне и дечје заштите који се финансирају из буџета града/општине у односу на број становника</t>
  </si>
  <si>
    <t>ПА 0002-МЕРЕ ПОДРШКЕ РУРАЛНОМ РАЗВОЈУ</t>
  </si>
  <si>
    <t>Oпштинска управа/Начелник ОУ</t>
  </si>
  <si>
    <t xml:space="preserve">Центар за културу/ Јасмина Благојевић, директор, </t>
  </si>
  <si>
    <t>Дом здравља Кучево/ Емина Перић, в.д.директор</t>
  </si>
  <si>
    <t>Дом здравља Кучево/ Емина Перић,в.д директор</t>
  </si>
  <si>
    <t>Заменица Председника Општине</t>
  </si>
  <si>
    <t>Председник општине</t>
  </si>
  <si>
    <t>ПА 0007 -ФУНКЦИОНИСАЊЕ НАЦИОНАЛНИХ САВЕТА НАЦИОНАЛНИХ МАЊИНА</t>
  </si>
  <si>
    <t>0007</t>
  </si>
  <si>
    <t xml:space="preserve">ИНП - Број „дивљих“ депонија
</t>
  </si>
  <si>
    <t xml:space="preserve">ЦИП - Обезбеђење редовног функционисања установа културе
</t>
  </si>
  <si>
    <t>ИНА 0001 -  Број запослених у установама културе у односу на укупан број запослених у ЈЛС</t>
  </si>
  <si>
    <t>11/2019</t>
  </si>
  <si>
    <t>11/2021</t>
  </si>
  <si>
    <t>ЦИП -Повећање покривеност територије комуналним делатностима одржавања јавних зелених површина, одржавања чистоће на површинама јавне намене и зоохигијене</t>
  </si>
  <si>
    <t xml:space="preserve">ИНП - Број м2 површина јавне намене где се одржава чистоћа </t>
  </si>
  <si>
    <t>ИНА -Број улица које се чисте у граду</t>
  </si>
  <si>
    <t xml:space="preserve">ИНА-Број пријављених уједа од паса и мачака луталица од стране оштећених </t>
  </si>
  <si>
    <t xml:space="preserve">ЦИА -Повећање броја запослених кроз мере активне политике запошљавања
 </t>
  </si>
  <si>
    <t>ИНА -Број новозапослених кроз реализацију мера активне политике запошљавања</t>
  </si>
  <si>
    <t>ЦИА-Повећање смештајних капацитета туристичке понуде</t>
  </si>
  <si>
    <t>ИНП - Број новорегистрованих кревета</t>
  </si>
  <si>
    <t xml:space="preserve">ЦИА -Повећање квалитета туристичке понуде и услуге
</t>
  </si>
  <si>
    <t xml:space="preserve">ИНА -Број уређених и на адекватан начин обележених (туристичка сигнализација) туристичких локалитета у граду/општини у оносу на укупан број локалитета
</t>
  </si>
  <si>
    <t>ИНП - Удео регистрованих пољопривредних газдинстава у укупном броју пољопривредних газдинстава</t>
  </si>
  <si>
    <t>923/3694</t>
  </si>
  <si>
    <t>960/3694</t>
  </si>
  <si>
    <t>1000/3694</t>
  </si>
  <si>
    <t>930/3695</t>
  </si>
  <si>
    <t xml:space="preserve">ИНА - Број регистрованих пољопривредних газдинстава која су корисници директног плаћања у односу на укупан број пољопривредних газдинстава         
</t>
  </si>
  <si>
    <t>45/923</t>
  </si>
  <si>
    <t xml:space="preserve">           ИНА-Дужина уређених атарских путева</t>
  </si>
  <si>
    <t xml:space="preserve">ЦИА - Унапређење руралног развоја
           ИНА-Број регистрованих пољопривредних газдинстава која су корисници мера руралног развоја у односу на укупан број пољопривредних газдинстава </t>
  </si>
  <si>
    <t>10/923</t>
  </si>
  <si>
    <t>20/1000</t>
  </si>
  <si>
    <t>ЦИП - Унапређење управљања комуналним отпадом</t>
  </si>
  <si>
    <t>ПА 0004 - УПРАВЉАЊЕ ОТПАДНИМ ВОДАМА</t>
  </si>
  <si>
    <t>ЦИА- Максимална могућа покривеност корисника и територије услугама уклањања отпадних вода</t>
  </si>
  <si>
    <t>ИНА - Проценат извршених радова на кишној канализацији у насељу Кучево</t>
  </si>
  <si>
    <t>ПРОЈЕКАТ П1 - Пројекат ГИЗ-"Лепо, чисто и корисно"</t>
  </si>
  <si>
    <t>ИНА 0001 - Просечан број ученика по одељењу</t>
  </si>
  <si>
    <t>989/90</t>
  </si>
  <si>
    <t>ЦИП - Повећање обухвата средњошколског образовања</t>
  </si>
  <si>
    <t>235</t>
  </si>
  <si>
    <t>24</t>
  </si>
  <si>
    <t>ИНА - Број ученика по одељењу</t>
  </si>
  <si>
    <t>ЦИА- Одрживо управљање комуналним отпадом</t>
  </si>
  <si>
    <t>ИНА - Проценат отпада одвојеног за рециклажу</t>
  </si>
  <si>
    <t>ПА 0001 - ЈЕДНОКРАТНЕ ПОМОЋИ</t>
  </si>
  <si>
    <t xml:space="preserve">ИНА 002 -Број грађана - корисника других мера материјалне подршке </t>
  </si>
  <si>
    <t>6</t>
  </si>
  <si>
    <t>ПА 0006 - Подршка деци и породицама са децом</t>
  </si>
  <si>
    <t>ЦИА - Унапређење услуга социјалне заштите за децу и породицу</t>
  </si>
  <si>
    <t>ИНП - Број корисника услуга</t>
  </si>
  <si>
    <t xml:space="preserve">ЦИА - Унапређење заштите сиромашних </t>
  </si>
  <si>
    <t xml:space="preserve">ИНА 001 -Број корисника једнократне новчане помоћи у односу на укупан број грађана </t>
  </si>
  <si>
    <t>620</t>
  </si>
  <si>
    <t>650</t>
  </si>
  <si>
    <t>7</t>
  </si>
  <si>
    <t>ИНП - Покривеност становништва примарном здравственом заштитом</t>
  </si>
  <si>
    <t xml:space="preserve">ИНП - Број обраћања саветнику за заштиту права пацијената
</t>
  </si>
  <si>
    <t>11/175</t>
  </si>
  <si>
    <t>12/175</t>
  </si>
  <si>
    <t>13/175</t>
  </si>
  <si>
    <t>ИНА 0001 - Број чланова библиотеке у односу на укупан број становника</t>
  </si>
  <si>
    <t>700/15516</t>
  </si>
  <si>
    <t xml:space="preserve">ЦИПР-Промовисање општине Кучево 
и изворног народног стваралаштва кроз реализацију 51. јубиларне Смотре 
                  ИНПР-Број посетилаца </t>
  </si>
  <si>
    <t>ИНП - Број деце која су уписана у предшколску установу (јаслена група, предшколска група и ППП)</t>
  </si>
  <si>
    <t>170</t>
  </si>
  <si>
    <t>175</t>
  </si>
  <si>
    <t>180</t>
  </si>
  <si>
    <t>ЦИП - Обезбеђени адекватни  услови за Васпитно-образовни рад са децом уз повећан обухват</t>
  </si>
  <si>
    <t>ИНП - просечан број деце у групи (јасле,јасле предшколски,припремни предшколски програм7ппп</t>
  </si>
  <si>
    <t>170/11</t>
  </si>
  <si>
    <t>175/11</t>
  </si>
  <si>
    <t xml:space="preserve">ЦИА - Унапређење подршке локалним спортским организацијама  преко којих се остварује јавни интерес у области спорта
</t>
  </si>
  <si>
    <t>ЦИПр - Обезбеђење смештаја за избегла лица</t>
  </si>
  <si>
    <t>ИНПр - Проценат извршених
 радова на уређењу земљишта за изградњу зграде за становање избеглих лица</t>
  </si>
  <si>
    <t>ЕТМШ/ директор</t>
  </si>
  <si>
    <t>Туристичка организација Кучево/Директор Небојша Брсановић</t>
  </si>
  <si>
    <t>Руководилац одељења Лер-а</t>
  </si>
  <si>
    <t>ЦИА - Адекватан квалитет пружених услуга водоснабдевања</t>
  </si>
  <si>
    <t>ИНА - Број кварова по км водоводне мреже</t>
  </si>
  <si>
    <t>1201-П1-Пројекат -51. смотра народног стваралаштва
"Хомољски мотиви 2017"</t>
  </si>
  <si>
    <t>1-СТАНОВАЊЕ,УРБАНИЗАМ И ПРОСТОРНО ПЛАНИРАЊЕ</t>
  </si>
  <si>
    <t xml:space="preserve"> П1 - Пројекат уређења земљишта за изградњу зграде за становање избеглих лица</t>
  </si>
  <si>
    <t>Oпштинска управа/Председник комисије за праћење Програма заштите животне средине</t>
  </si>
  <si>
    <t>Oпштинска управа/Руководилац одељења за лер</t>
  </si>
  <si>
    <t>Црвени крст Кучево/ Председник црвеног крста</t>
  </si>
  <si>
    <t>Општинска управа/Начелник управе</t>
  </si>
  <si>
    <t>Oпштинска управа/Овлашћено лице за пољоривреду</t>
  </si>
  <si>
    <t>ЕТМШ/Jeлена Живковић, директор</t>
  </si>
  <si>
    <t>0901-П1 -Пројекат Помоћ
у кући за старија лица</t>
  </si>
  <si>
    <t>Општинска управа Кучево/Јасмина Ћамиловић, помоћник председника општине</t>
  </si>
  <si>
    <t>ЦИПР-Побољшање квалитета социјалне заштите угроженим групама</t>
  </si>
  <si>
    <t>ИНПР-Број корисника пројеката</t>
  </si>
  <si>
    <t>1201-П2-Пројекат-Култ шумске мајке "Мума падури"</t>
  </si>
  <si>
    <t>0701-П1 Пројекат -Програм
за унапређење безбедности на путевима</t>
  </si>
  <si>
    <t xml:space="preserve">ЦИПР-Унапређење безбедности у саобраћају
  </t>
  </si>
  <si>
    <t>ИНА - Висина буџетских издвајања опредељених за програм</t>
  </si>
  <si>
    <t>Председник Савета за безбедност саобраћаја</t>
  </si>
  <si>
    <t>16-ПОЛИТИЧКИ СИСТЕМ  ЛОКАЛНЕ САМОУПРАВЕ</t>
  </si>
  <si>
    <t xml:space="preserve">ПА 0001 - ФУНКЦИОНИСАЊЕ ЛОКАЛНЕ САМОУПРАВЕ </t>
  </si>
  <si>
    <t>ПА 0004-ОПШТИНСКО 
ЈАВНО ПРАВОБРАНИЛАШТВО</t>
  </si>
  <si>
    <t>Општински јавни правобранилац</t>
  </si>
  <si>
    <t>Председник скуштине/
Председник општине</t>
  </si>
  <si>
    <t>Заменица Председника општине</t>
  </si>
  <si>
    <t>ПРОЈЕКАТ П1 - Пројекат -"Поуздано и сигурно водоснабдевање за становништво Кучева"</t>
  </si>
  <si>
    <t>ЦИА- Рационално снабдевање водом за пиће</t>
  </si>
  <si>
    <t xml:space="preserve">1.32км
</t>
  </si>
  <si>
    <t xml:space="preserve">ИНА - Број км замењених водоводних цеви
</t>
  </si>
  <si>
    <t>20/923</t>
  </si>
  <si>
    <t>180/11</t>
  </si>
  <si>
    <t>920/114</t>
  </si>
  <si>
    <t>913/115</t>
  </si>
  <si>
    <t>925/115</t>
  </si>
  <si>
    <t>240</t>
  </si>
  <si>
    <t>1102</t>
  </si>
  <si>
    <t>ПРОЈЕКАТ П2 - Пројекат -Oзеленимо наше Кучево</t>
  </si>
  <si>
    <t>ПА 0003 -  ПОДРШКА ЕКОНМСКОМ РАЗВОЈУ И ПРОМОЦИЈИ ПРЕДУЗЕТНИШТВА</t>
  </si>
  <si>
    <t>Руководилац одељења 
ЛЕР-а</t>
  </si>
  <si>
    <t>ЦИА -Успостављање механизама за финансијску подршку производним предузећима и предузетницима/предузетницама који послују на територији града/општине за развој нових производа и проширење производње</t>
  </si>
  <si>
    <t>ИНА Број подржаних МСПП који су модернизовали и/или проширили своје капацитете</t>
  </si>
  <si>
    <t>ПА 0002 - УПРАВЉАЊЕ САОБРАЋАЈЕМ</t>
  </si>
  <si>
    <t>ПА 0007 - ФУНКЦИОНИСАЊЕ НАЦИОНАЛНИХ МАЊИНА</t>
  </si>
  <si>
    <t>ЦИА- Визуелни квалитет предела изражен смењивањем зелених површина и грађевинских објеката</t>
  </si>
  <si>
    <t>ИНА-Повећање броја уређених зелених јавних површина</t>
  </si>
  <si>
    <t>ЦИПР-Oчување , унапређење и представљање локалног културног наслеђа
                  ИНПР-Теренска истраживања и прикупљање података везаних за култ шумске мајке ,,Мума Падури,,(теренски изласци)</t>
  </si>
</sst>
</file>

<file path=xl/styles.xml><?xml version="1.0" encoding="utf-8"?>
<styleSheet xmlns="http://schemas.openxmlformats.org/spreadsheetml/2006/main">
  <fonts count="18">
    <font>
      <sz val="10"/>
      <color indexed="8"/>
      <name val="MS Sans Serif"/>
    </font>
    <font>
      <sz val="8"/>
      <name val="MS Sans Serif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7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16"/>
      <color indexed="8"/>
      <name val="Swiss Light YU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MS Sans Serif"/>
      <family val="2"/>
    </font>
    <font>
      <b/>
      <sz val="10"/>
      <color theme="0"/>
      <name val="Times New Roman"/>
      <family val="1"/>
    </font>
    <font>
      <sz val="8"/>
      <color indexed="8"/>
      <name val="Times New Roman"/>
      <family val="1"/>
    </font>
    <font>
      <sz val="10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3">
    <xf numFmtId="0" fontId="0" fillId="0" borderId="0" xfId="0"/>
    <xf numFmtId="0" fontId="2" fillId="0" borderId="1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right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4" fontId="2" fillId="2" borderId="5" xfId="0" applyNumberFormat="1" applyFont="1" applyFill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12" xfId="0" applyFont="1" applyBorder="1"/>
    <xf numFmtId="0" fontId="2" fillId="0" borderId="13" xfId="0" applyFont="1" applyBorder="1"/>
    <xf numFmtId="49" fontId="2" fillId="0" borderId="9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4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4" fontId="5" fillId="0" borderId="0" xfId="0" applyNumberFormat="1" applyFont="1" applyAlignment="1">
      <alignment horizontal="right" vertical="center"/>
    </xf>
    <xf numFmtId="4" fontId="2" fillId="0" borderId="9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4" fontId="2" fillId="3" borderId="8" xfId="0" applyNumberFormat="1" applyFont="1" applyFill="1" applyBorder="1" applyAlignment="1">
      <alignment horizontal="right" vertical="center"/>
    </xf>
    <xf numFmtId="4" fontId="2" fillId="3" borderId="5" xfId="0" applyNumberFormat="1" applyFont="1" applyFill="1" applyBorder="1" applyAlignment="1">
      <alignment horizontal="right" vertical="center"/>
    </xf>
    <xf numFmtId="10" fontId="2" fillId="0" borderId="9" xfId="0" applyNumberFormat="1" applyFont="1" applyBorder="1" applyAlignment="1">
      <alignment horizontal="right" vertical="center"/>
    </xf>
    <xf numFmtId="10" fontId="2" fillId="0" borderId="9" xfId="0" applyNumberFormat="1" applyFont="1" applyBorder="1"/>
    <xf numFmtId="0" fontId="4" fillId="0" borderId="4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/>
    </xf>
    <xf numFmtId="0" fontId="2" fillId="0" borderId="9" xfId="0" applyFont="1" applyFill="1" applyBorder="1"/>
    <xf numFmtId="49" fontId="2" fillId="0" borderId="9" xfId="0" applyNumberFormat="1" applyFont="1" applyFill="1" applyBorder="1" applyAlignment="1">
      <alignment horizontal="right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2" borderId="3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9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10" fontId="2" fillId="0" borderId="9" xfId="0" applyNumberFormat="1" applyFont="1" applyFill="1" applyBorder="1" applyAlignment="1">
      <alignment horizontal="right" vertical="center"/>
    </xf>
    <xf numFmtId="10" fontId="2" fillId="0" borderId="9" xfId="0" applyNumberFormat="1" applyFont="1" applyFill="1" applyBorder="1"/>
    <xf numFmtId="0" fontId="2" fillId="0" borderId="15" xfId="0" applyFont="1" applyFill="1" applyBorder="1"/>
    <xf numFmtId="4" fontId="12" fillId="2" borderId="5" xfId="0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/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left" vertical="center" wrapText="1"/>
    </xf>
    <xf numFmtId="0" fontId="2" fillId="4" borderId="9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2" fillId="4" borderId="24" xfId="0" applyFont="1" applyFill="1" applyBorder="1"/>
    <xf numFmtId="4" fontId="2" fillId="4" borderId="24" xfId="0" applyNumberFormat="1" applyFont="1" applyFill="1" applyBorder="1" applyAlignment="1">
      <alignment horizontal="right" vertical="center"/>
    </xf>
    <xf numFmtId="4" fontId="2" fillId="4" borderId="9" xfId="0" applyNumberFormat="1" applyFont="1" applyFill="1" applyBorder="1" applyAlignment="1">
      <alignment horizontal="righ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4" fillId="0" borderId="0" xfId="0" applyFont="1"/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14" fillId="0" borderId="20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3" fillId="2" borderId="3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6" borderId="9" xfId="0" applyFont="1" applyFill="1" applyBorder="1"/>
    <xf numFmtId="0" fontId="2" fillId="6" borderId="12" xfId="0" applyFont="1" applyFill="1" applyBorder="1"/>
    <xf numFmtId="0" fontId="2" fillId="6" borderId="13" xfId="0" applyFont="1" applyFill="1" applyBorder="1"/>
    <xf numFmtId="0" fontId="2" fillId="6" borderId="13" xfId="0" applyFont="1" applyFill="1" applyBorder="1" applyAlignment="1">
      <alignment horizontal="left" vertical="center" wrapText="1"/>
    </xf>
    <xf numFmtId="0" fontId="2" fillId="6" borderId="24" xfId="0" applyFont="1" applyFill="1" applyBorder="1" applyAlignment="1">
      <alignment horizontal="left" vertical="center" wrapText="1"/>
    </xf>
    <xf numFmtId="4" fontId="2" fillId="6" borderId="9" xfId="0" applyNumberFormat="1" applyFont="1" applyFill="1" applyBorder="1" applyAlignment="1">
      <alignment horizontal="right" vertical="center"/>
    </xf>
    <xf numFmtId="4" fontId="2" fillId="6" borderId="12" xfId="0" applyNumberFormat="1" applyFont="1" applyFill="1" applyBorder="1" applyAlignment="1">
      <alignment horizontal="right" vertical="center"/>
    </xf>
    <xf numFmtId="0" fontId="2" fillId="6" borderId="15" xfId="0" applyFont="1" applyFill="1" applyBorder="1" applyAlignment="1">
      <alignment wrapText="1"/>
    </xf>
    <xf numFmtId="49" fontId="2" fillId="6" borderId="12" xfId="0" applyNumberFormat="1" applyFont="1" applyFill="1" applyBorder="1"/>
    <xf numFmtId="49" fontId="2" fillId="6" borderId="12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2" fillId="2" borderId="26" xfId="0" applyNumberFormat="1" applyFont="1" applyFill="1" applyBorder="1"/>
    <xf numFmtId="49" fontId="3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/>
    <xf numFmtId="49" fontId="2" fillId="2" borderId="20" xfId="0" applyNumberFormat="1" applyFont="1" applyFill="1" applyBorder="1"/>
    <xf numFmtId="49" fontId="2" fillId="4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/>
    <xf numFmtId="49" fontId="2" fillId="0" borderId="12" xfId="0" applyNumberFormat="1" applyFont="1" applyBorder="1"/>
    <xf numFmtId="49" fontId="2" fillId="0" borderId="2" xfId="0" applyNumberFormat="1" applyFont="1" applyBorder="1"/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/>
    <xf numFmtId="49" fontId="2" fillId="0" borderId="0" xfId="0" applyNumberFormat="1" applyFont="1"/>
    <xf numFmtId="0" fontId="2" fillId="6" borderId="7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15" xfId="0" applyFont="1" applyFill="1" applyBorder="1" applyAlignment="1">
      <alignment horizontal="left" vertical="center"/>
    </xf>
    <xf numFmtId="0" fontId="2" fillId="6" borderId="24" xfId="0" applyFont="1" applyFill="1" applyBorder="1" applyAlignment="1">
      <alignment horizontal="left" vertical="center"/>
    </xf>
    <xf numFmtId="0" fontId="2" fillId="0" borderId="4" xfId="0" applyFont="1" applyFill="1" applyBorder="1"/>
    <xf numFmtId="0" fontId="2" fillId="0" borderId="0" xfId="0" applyFont="1" applyFill="1" applyBorder="1"/>
    <xf numFmtId="4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/>
    <xf numFmtId="0" fontId="2" fillId="2" borderId="21" xfId="0" applyFont="1" applyFill="1" applyBorder="1"/>
    <xf numFmtId="49" fontId="2" fillId="2" borderId="21" xfId="0" applyNumberFormat="1" applyFont="1" applyFill="1" applyBorder="1"/>
    <xf numFmtId="4" fontId="2" fillId="2" borderId="21" xfId="0" applyNumberFormat="1" applyFont="1" applyFill="1" applyBorder="1" applyAlignment="1">
      <alignment horizontal="right" vertical="center"/>
    </xf>
    <xf numFmtId="49" fontId="2" fillId="0" borderId="5" xfId="0" applyNumberFormat="1" applyFont="1" applyBorder="1"/>
    <xf numFmtId="4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/>
    <xf numFmtId="4" fontId="2" fillId="0" borderId="5" xfId="0" applyNumberFormat="1" applyFont="1" applyBorder="1" applyAlignment="1">
      <alignment horizontal="right" vertical="center"/>
    </xf>
    <xf numFmtId="0" fontId="2" fillId="6" borderId="5" xfId="0" applyFont="1" applyFill="1" applyBorder="1"/>
    <xf numFmtId="4" fontId="2" fillId="6" borderId="5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/>
    <xf numFmtId="0" fontId="14" fillId="5" borderId="22" xfId="0" applyFont="1" applyFill="1" applyBorder="1" applyAlignment="1">
      <alignment horizontal="center"/>
    </xf>
    <xf numFmtId="0" fontId="14" fillId="7" borderId="20" xfId="0" applyFont="1" applyFill="1" applyBorder="1" applyAlignment="1"/>
    <xf numFmtId="0" fontId="14" fillId="7" borderId="36" xfId="0" applyFont="1" applyFill="1" applyBorder="1" applyAlignment="1"/>
    <xf numFmtId="49" fontId="4" fillId="0" borderId="9" xfId="0" applyNumberFormat="1" applyFont="1" applyFill="1" applyBorder="1"/>
    <xf numFmtId="49" fontId="4" fillId="0" borderId="3" xfId="0" applyNumberFormat="1" applyFont="1" applyBorder="1" applyAlignment="1">
      <alignment horizontal="right" vertical="center"/>
    </xf>
    <xf numFmtId="49" fontId="4" fillId="0" borderId="3" xfId="0" applyNumberFormat="1" applyFont="1" applyBorder="1"/>
    <xf numFmtId="0" fontId="2" fillId="0" borderId="14" xfId="0" applyFont="1" applyFill="1" applyBorder="1"/>
    <xf numFmtId="49" fontId="2" fillId="0" borderId="4" xfId="0" applyNumberFormat="1" applyFont="1" applyFill="1" applyBorder="1"/>
    <xf numFmtId="4" fontId="2" fillId="0" borderId="4" xfId="0" applyNumberFormat="1" applyFont="1" applyFill="1" applyBorder="1" applyAlignment="1">
      <alignment horizontal="right" vertical="center"/>
    </xf>
    <xf numFmtId="49" fontId="2" fillId="0" borderId="12" xfId="0" applyNumberFormat="1" applyFont="1" applyBorder="1" applyAlignment="1">
      <alignment horizontal="center"/>
    </xf>
    <xf numFmtId="0" fontId="15" fillId="5" borderId="32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right" vertical="center"/>
    </xf>
    <xf numFmtId="4" fontId="16" fillId="2" borderId="19" xfId="0" applyNumberFormat="1" applyFont="1" applyFill="1" applyBorder="1" applyAlignment="1">
      <alignment horizontal="right" vertical="center"/>
    </xf>
    <xf numFmtId="4" fontId="2" fillId="5" borderId="3" xfId="0" applyNumberFormat="1" applyFont="1" applyFill="1" applyBorder="1" applyAlignment="1">
      <alignment horizontal="right" vertical="center"/>
    </xf>
    <xf numFmtId="0" fontId="2" fillId="5" borderId="3" xfId="0" applyFont="1" applyFill="1" applyBorder="1"/>
    <xf numFmtId="4" fontId="2" fillId="5" borderId="4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/>
    <xf numFmtId="4" fontId="2" fillId="0" borderId="6" xfId="0" applyNumberFormat="1" applyFont="1" applyFill="1" applyBorder="1" applyAlignment="1">
      <alignment horizontal="right" vertical="center"/>
    </xf>
    <xf numFmtId="0" fontId="0" fillId="0" borderId="0" xfId="0" applyFill="1"/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Fill="1" applyBorder="1" applyAlignment="1">
      <alignment horizontal="right" vertical="center"/>
    </xf>
    <xf numFmtId="0" fontId="2" fillId="0" borderId="9" xfId="0" applyNumberFormat="1" applyFont="1" applyFill="1" applyBorder="1"/>
    <xf numFmtId="0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right" vertical="center"/>
    </xf>
    <xf numFmtId="0" fontId="2" fillId="0" borderId="9" xfId="0" applyNumberFormat="1" applyFont="1" applyBorder="1"/>
    <xf numFmtId="0" fontId="2" fillId="0" borderId="9" xfId="0" applyNumberFormat="1" applyFont="1" applyFill="1" applyBorder="1" applyAlignment="1">
      <alignment horizontal="center" vertical="center"/>
    </xf>
    <xf numFmtId="10" fontId="2" fillId="0" borderId="3" xfId="0" applyNumberFormat="1" applyFont="1" applyBorder="1" applyAlignment="1">
      <alignment horizontal="right" vertical="center"/>
    </xf>
    <xf numFmtId="10" fontId="2" fillId="0" borderId="3" xfId="0" applyNumberFormat="1" applyFont="1" applyBorder="1"/>
    <xf numFmtId="49" fontId="2" fillId="0" borderId="3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/>
    <xf numFmtId="0" fontId="2" fillId="0" borderId="16" xfId="0" applyFont="1" applyFill="1" applyBorder="1"/>
    <xf numFmtId="49" fontId="2" fillId="0" borderId="2" xfId="0" applyNumberFormat="1" applyFont="1" applyFill="1" applyBorder="1"/>
    <xf numFmtId="4" fontId="2" fillId="0" borderId="2" xfId="0" applyNumberFormat="1" applyFont="1" applyFill="1" applyBorder="1" applyAlignment="1">
      <alignment horizontal="right" vertical="center"/>
    </xf>
    <xf numFmtId="10" fontId="2" fillId="0" borderId="3" xfId="0" applyNumberFormat="1" applyFont="1" applyFill="1" applyBorder="1" applyAlignment="1">
      <alignment horizontal="right" vertical="center"/>
    </xf>
    <xf numFmtId="0" fontId="4" fillId="0" borderId="9" xfId="0" applyNumberFormat="1" applyFont="1" applyBorder="1" applyAlignment="1">
      <alignment horizontal="right" vertical="center"/>
    </xf>
    <xf numFmtId="0" fontId="4" fillId="0" borderId="9" xfId="0" applyNumberFormat="1" applyFont="1" applyBorder="1"/>
    <xf numFmtId="0" fontId="14" fillId="0" borderId="20" xfId="0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right" vertical="center"/>
    </xf>
    <xf numFmtId="0" fontId="2" fillId="0" borderId="11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right" vertical="center"/>
    </xf>
    <xf numFmtId="0" fontId="2" fillId="0" borderId="3" xfId="0" applyNumberFormat="1" applyFont="1" applyBorder="1"/>
    <xf numFmtId="0" fontId="14" fillId="0" borderId="41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horizontal="right" vertical="center"/>
    </xf>
    <xf numFmtId="10" fontId="2" fillId="0" borderId="24" xfId="0" applyNumberFormat="1" applyFont="1" applyFill="1" applyBorder="1" applyAlignment="1">
      <alignment horizontal="right" vertical="center"/>
    </xf>
    <xf numFmtId="0" fontId="2" fillId="6" borderId="17" xfId="0" applyFont="1" applyFill="1" applyBorder="1" applyAlignment="1">
      <alignment horizontal="left" vertical="center" wrapText="1"/>
    </xf>
    <xf numFmtId="49" fontId="2" fillId="6" borderId="12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horizontal="left" vertical="center" wrapText="1"/>
    </xf>
    <xf numFmtId="0" fontId="4" fillId="6" borderId="24" xfId="0" applyFont="1" applyFill="1" applyBorder="1" applyAlignment="1">
      <alignment horizontal="left" vertical="center"/>
    </xf>
    <xf numFmtId="4" fontId="2" fillId="6" borderId="6" xfId="0" applyNumberFormat="1" applyFont="1" applyFill="1" applyBorder="1" applyAlignment="1">
      <alignment horizontal="right" vertical="center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6" xfId="0" applyNumberFormat="1" applyFont="1" applyFill="1" applyBorder="1" applyAlignment="1">
      <alignment horizontal="center" vertical="center"/>
    </xf>
    <xf numFmtId="0" fontId="2" fillId="6" borderId="6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4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2" fillId="0" borderId="15" xfId="0" applyFont="1" applyFill="1" applyBorder="1" applyAlignment="1">
      <alignment wrapText="1"/>
    </xf>
    <xf numFmtId="0" fontId="2" fillId="0" borderId="9" xfId="0" applyNumberFormat="1" applyFont="1" applyFill="1" applyBorder="1" applyAlignment="1">
      <alignment horizontal="center" wrapText="1"/>
    </xf>
    <xf numFmtId="4" fontId="2" fillId="8" borderId="5" xfId="0" applyNumberFormat="1" applyFont="1" applyFill="1" applyBorder="1" applyAlignment="1">
      <alignment horizontal="right" vertical="center"/>
    </xf>
    <xf numFmtId="49" fontId="2" fillId="5" borderId="6" xfId="0" applyNumberFormat="1" applyFont="1" applyFill="1" applyBorder="1" applyAlignment="1">
      <alignment horizontal="center" vertical="center"/>
    </xf>
    <xf numFmtId="0" fontId="2" fillId="5" borderId="6" xfId="0" applyFont="1" applyFill="1" applyBorder="1"/>
    <xf numFmtId="0" fontId="2" fillId="5" borderId="7" xfId="0" applyFont="1" applyFill="1" applyBorder="1"/>
    <xf numFmtId="0" fontId="2" fillId="5" borderId="8" xfId="0" applyFont="1" applyFill="1" applyBorder="1"/>
    <xf numFmtId="4" fontId="2" fillId="5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/>
    <xf numFmtId="4" fontId="2" fillId="5" borderId="6" xfId="0" applyNumberFormat="1" applyFont="1" applyFill="1" applyBorder="1" applyAlignment="1">
      <alignment horizontal="right" vertical="center"/>
    </xf>
    <xf numFmtId="49" fontId="2" fillId="5" borderId="2" xfId="0" applyNumberFormat="1" applyFont="1" applyFill="1" applyBorder="1"/>
    <xf numFmtId="4" fontId="2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/>
    <xf numFmtId="4" fontId="2" fillId="5" borderId="2" xfId="0" applyNumberFormat="1" applyFont="1" applyFill="1" applyBorder="1" applyAlignment="1">
      <alignment horizontal="right" vertical="center"/>
    </xf>
    <xf numFmtId="49" fontId="2" fillId="5" borderId="4" xfId="0" applyNumberFormat="1" applyFont="1" applyFill="1" applyBorder="1"/>
    <xf numFmtId="0" fontId="2" fillId="5" borderId="4" xfId="0" applyFont="1" applyFill="1" applyBorder="1"/>
    <xf numFmtId="0" fontId="2" fillId="5" borderId="0" xfId="0" applyFont="1" applyFill="1" applyBorder="1"/>
    <xf numFmtId="49" fontId="2" fillId="5" borderId="12" xfId="0" applyNumberFormat="1" applyFont="1" applyFill="1" applyBorder="1"/>
    <xf numFmtId="0" fontId="2" fillId="5" borderId="12" xfId="0" applyFont="1" applyFill="1" applyBorder="1"/>
    <xf numFmtId="0" fontId="2" fillId="5" borderId="13" xfId="0" applyFont="1" applyFill="1" applyBorder="1"/>
    <xf numFmtId="49" fontId="2" fillId="5" borderId="9" xfId="0" applyNumberFormat="1" applyFont="1" applyFill="1" applyBorder="1" applyAlignment="1">
      <alignment horizontal="right" vertical="center"/>
    </xf>
    <xf numFmtId="49" fontId="2" fillId="5" borderId="9" xfId="0" applyNumberFormat="1" applyFont="1" applyFill="1" applyBorder="1"/>
    <xf numFmtId="4" fontId="2" fillId="5" borderId="9" xfId="0" applyNumberFormat="1" applyFont="1" applyFill="1" applyBorder="1" applyAlignment="1">
      <alignment horizontal="right" vertical="center"/>
    </xf>
    <xf numFmtId="0" fontId="2" fillId="5" borderId="9" xfId="0" applyFont="1" applyFill="1" applyBorder="1"/>
    <xf numFmtId="4" fontId="2" fillId="5" borderId="12" xfId="0" applyNumberFormat="1" applyFont="1" applyFill="1" applyBorder="1" applyAlignment="1">
      <alignment horizontal="right" vertical="center"/>
    </xf>
    <xf numFmtId="49" fontId="2" fillId="5" borderId="20" xfId="0" applyNumberFormat="1" applyFont="1" applyFill="1" applyBorder="1"/>
    <xf numFmtId="0" fontId="2" fillId="5" borderId="20" xfId="0" applyFont="1" applyFill="1" applyBorder="1"/>
    <xf numFmtId="0" fontId="2" fillId="5" borderId="21" xfId="0" applyFont="1" applyFill="1" applyBorder="1"/>
    <xf numFmtId="4" fontId="2" fillId="5" borderId="19" xfId="0" applyNumberFormat="1" applyFont="1" applyFill="1" applyBorder="1" applyAlignment="1">
      <alignment horizontal="right" vertical="center"/>
    </xf>
    <xf numFmtId="0" fontId="2" fillId="5" borderId="19" xfId="0" applyFont="1" applyFill="1" applyBorder="1"/>
    <xf numFmtId="4" fontId="2" fillId="5" borderId="20" xfId="0" applyNumberFormat="1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49" fontId="17" fillId="5" borderId="4" xfId="0" applyNumberFormat="1" applyFont="1" applyFill="1" applyBorder="1" applyAlignment="1">
      <alignment horizontal="center"/>
    </xf>
    <xf numFmtId="49" fontId="2" fillId="5" borderId="6" xfId="0" applyNumberFormat="1" applyFont="1" applyFill="1" applyBorder="1" applyAlignment="1">
      <alignment horizontal="center" vertical="center" wrapText="1"/>
    </xf>
    <xf numFmtId="49" fontId="2" fillId="5" borderId="5" xfId="0" applyNumberFormat="1" applyFont="1" applyFill="1" applyBorder="1"/>
    <xf numFmtId="0" fontId="2" fillId="5" borderId="17" xfId="0" applyFont="1" applyFill="1" applyBorder="1" applyAlignment="1">
      <alignment horizontal="left" vertical="center" wrapText="1"/>
    </xf>
    <xf numFmtId="0" fontId="2" fillId="5" borderId="16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8" xfId="0" applyFont="1" applyFill="1" applyBorder="1"/>
    <xf numFmtId="0" fontId="2" fillId="5" borderId="5" xfId="0" applyFont="1" applyFill="1" applyBorder="1" applyAlignment="1">
      <alignment horizontal="center" wrapText="1"/>
    </xf>
    <xf numFmtId="49" fontId="2" fillId="5" borderId="5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horizontal="left" wrapText="1"/>
    </xf>
    <xf numFmtId="0" fontId="14" fillId="0" borderId="20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4" fillId="0" borderId="36" xfId="0" applyFont="1" applyFill="1" applyBorder="1" applyAlignment="1">
      <alignment horizontal="center"/>
    </xf>
    <xf numFmtId="0" fontId="2" fillId="0" borderId="15" xfId="0" applyFont="1" applyBorder="1" applyAlignment="1">
      <alignment wrapText="1"/>
    </xf>
    <xf numFmtId="0" fontId="3" fillId="0" borderId="20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 wrapText="1"/>
    </xf>
    <xf numFmtId="0" fontId="2" fillId="6" borderId="42" xfId="0" applyFont="1" applyFill="1" applyBorder="1" applyAlignment="1">
      <alignment wrapText="1"/>
    </xf>
    <xf numFmtId="0" fontId="2" fillId="6" borderId="24" xfId="0" applyFont="1" applyFill="1" applyBorder="1" applyAlignment="1">
      <alignment wrapText="1"/>
    </xf>
    <xf numFmtId="4" fontId="2" fillId="3" borderId="5" xfId="0" applyNumberFormat="1" applyFont="1" applyFill="1" applyBorder="1" applyAlignment="1">
      <alignment horizontal="left" vertical="center" wrapText="1"/>
    </xf>
    <xf numFmtId="10" fontId="2" fillId="0" borderId="9" xfId="0" applyNumberFormat="1" applyFont="1" applyFill="1" applyBorder="1" applyAlignment="1">
      <alignment horizontal="right" vertical="center" wrapText="1"/>
    </xf>
    <xf numFmtId="4" fontId="2" fillId="9" borderId="5" xfId="0" applyNumberFormat="1" applyFont="1" applyFill="1" applyBorder="1" applyAlignment="1">
      <alignment horizontal="right" vertical="center"/>
    </xf>
    <xf numFmtId="4" fontId="2" fillId="9" borderId="9" xfId="0" applyNumberFormat="1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center"/>
    </xf>
    <xf numFmtId="0" fontId="7" fillId="0" borderId="24" xfId="0" applyNumberFormat="1" applyFont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>
      <alignment wrapText="1"/>
    </xf>
    <xf numFmtId="0" fontId="2" fillId="9" borderId="5" xfId="0" applyFont="1" applyFill="1" applyBorder="1"/>
    <xf numFmtId="10" fontId="2" fillId="5" borderId="9" xfId="0" applyNumberFormat="1" applyFont="1" applyFill="1" applyBorder="1" applyAlignment="1">
      <alignment horizontal="right" vertical="center"/>
    </xf>
    <xf numFmtId="10" fontId="2" fillId="5" borderId="9" xfId="0" applyNumberFormat="1" applyFont="1" applyFill="1" applyBorder="1"/>
    <xf numFmtId="0" fontId="2" fillId="9" borderId="9" xfId="0" applyNumberFormat="1" applyFont="1" applyFill="1" applyBorder="1" applyAlignment="1">
      <alignment horizontal="right" vertical="center"/>
    </xf>
    <xf numFmtId="0" fontId="2" fillId="5" borderId="9" xfId="0" applyNumberFormat="1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left" wrapText="1"/>
    </xf>
    <xf numFmtId="0" fontId="2" fillId="5" borderId="7" xfId="0" applyFont="1" applyFill="1" applyBorder="1" applyAlignment="1">
      <alignment horizontal="left" wrapText="1"/>
    </xf>
    <xf numFmtId="0" fontId="2" fillId="5" borderId="8" xfId="0" applyFont="1" applyFill="1" applyBorder="1" applyAlignment="1">
      <alignment horizontal="left" wrapText="1"/>
    </xf>
    <xf numFmtId="0" fontId="14" fillId="0" borderId="26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4" fillId="0" borderId="20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3" fillId="4" borderId="33" xfId="0" applyFont="1" applyFill="1" applyBorder="1" applyAlignment="1">
      <alignment horizontal="center" vertical="top" wrapText="1"/>
    </xf>
    <xf numFmtId="0" fontId="3" fillId="4" borderId="3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2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35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center" wrapText="1"/>
    </xf>
    <xf numFmtId="0" fontId="3" fillId="3" borderId="31" xfId="0" applyFont="1" applyFill="1" applyBorder="1" applyAlignment="1">
      <alignment horizont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6" borderId="33" xfId="0" applyFont="1" applyFill="1" applyBorder="1" applyAlignment="1">
      <alignment horizontal="center" wrapText="1"/>
    </xf>
    <xf numFmtId="0" fontId="14" fillId="6" borderId="31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 wrapText="1"/>
    </xf>
    <xf numFmtId="0" fontId="14" fillId="2" borderId="31" xfId="0" applyFont="1" applyFill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31" xfId="0" applyFont="1" applyFill="1" applyBorder="1" applyAlignment="1">
      <alignment horizontal="center" wrapText="1"/>
    </xf>
    <xf numFmtId="0" fontId="4" fillId="0" borderId="24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2" fillId="3" borderId="6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3" fillId="5" borderId="33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0" fontId="14" fillId="5" borderId="26" xfId="0" applyFont="1" applyFill="1" applyBorder="1" applyAlignment="1">
      <alignment horizontal="center"/>
    </xf>
    <xf numFmtId="0" fontId="14" fillId="5" borderId="34" xfId="0" applyFont="1" applyFill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" fontId="3" fillId="2" borderId="41" xfId="0" applyNumberFormat="1" applyFont="1" applyFill="1" applyBorder="1" applyAlignment="1">
      <alignment horizontal="center" vertical="center" wrapText="1"/>
    </xf>
    <xf numFmtId="4" fontId="3" fillId="2" borderId="43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center"/>
    </xf>
    <xf numFmtId="0" fontId="14" fillId="5" borderId="36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  <xf numFmtId="0" fontId="2" fillId="5" borderId="6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189"/>
  <sheetViews>
    <sheetView tabSelected="1" topLeftCell="A175" zoomScale="120" zoomScaleNormal="120" workbookViewId="0">
      <selection activeCell="P124" sqref="P124"/>
    </sheetView>
  </sheetViews>
  <sheetFormatPr defaultRowHeight="12.75"/>
  <cols>
    <col min="1" max="1" width="20.140625" customWidth="1"/>
    <col min="2" max="2" width="0.85546875" hidden="1" customWidth="1"/>
    <col min="3" max="3" width="6.28515625" style="101" customWidth="1"/>
    <col min="4" max="4" width="4.7109375" customWidth="1"/>
    <col min="5" max="5" width="4.140625" hidden="1" customWidth="1"/>
    <col min="7" max="7" width="16.85546875" customWidth="1"/>
    <col min="8" max="8" width="10.28515625" customWidth="1"/>
    <col min="9" max="9" width="11.7109375" customWidth="1"/>
    <col min="10" max="10" width="0" hidden="1" customWidth="1"/>
    <col min="11" max="11" width="11.7109375" customWidth="1"/>
    <col min="12" max="12" width="0" hidden="1" customWidth="1"/>
    <col min="13" max="13" width="11.42578125" customWidth="1"/>
    <col min="14" max="14" width="13.28515625" customWidth="1"/>
    <col min="15" max="15" width="0" hidden="1" customWidth="1"/>
    <col min="16" max="16" width="13.7109375" customWidth="1"/>
    <col min="17" max="17" width="0.7109375" hidden="1" customWidth="1"/>
    <col min="18" max="18" width="13.140625" customWidth="1"/>
    <col min="19" max="19" width="9.140625" style="80"/>
    <col min="20" max="20" width="14.7109375" style="80" customWidth="1"/>
  </cols>
  <sheetData>
    <row r="2" spans="1:20">
      <c r="A2" s="357" t="s">
        <v>65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1:20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4" spans="1:20" ht="13.5" thickBot="1"/>
    <row r="5" spans="1:20">
      <c r="A5" s="358" t="s">
        <v>91</v>
      </c>
      <c r="B5" s="42"/>
      <c r="C5" s="102"/>
      <c r="D5" s="328" t="s">
        <v>96</v>
      </c>
      <c r="E5" s="329"/>
      <c r="F5" s="329"/>
      <c r="G5" s="330"/>
      <c r="H5" s="77" t="s">
        <v>25</v>
      </c>
      <c r="I5" s="44"/>
      <c r="J5" s="44"/>
      <c r="K5" s="44"/>
      <c r="L5" s="44"/>
      <c r="M5" s="44"/>
      <c r="N5" s="44"/>
      <c r="O5" s="44"/>
      <c r="P5" s="44"/>
      <c r="Q5" s="44"/>
      <c r="R5" s="43"/>
      <c r="S5" s="322" t="s">
        <v>95</v>
      </c>
      <c r="T5" s="323"/>
    </row>
    <row r="6" spans="1:20">
      <c r="A6" s="359"/>
      <c r="B6" s="45"/>
      <c r="C6" s="103" t="s">
        <v>24</v>
      </c>
      <c r="D6" s="331"/>
      <c r="E6" s="332"/>
      <c r="F6" s="332"/>
      <c r="G6" s="333"/>
      <c r="H6" s="78" t="s">
        <v>26</v>
      </c>
      <c r="I6" s="46" t="s">
        <v>28</v>
      </c>
      <c r="J6" s="45"/>
      <c r="K6" s="46" t="s">
        <v>28</v>
      </c>
      <c r="L6" s="45"/>
      <c r="M6" s="46" t="s">
        <v>28</v>
      </c>
      <c r="N6" s="46" t="s">
        <v>30</v>
      </c>
      <c r="O6" s="45"/>
      <c r="P6" s="46" t="s">
        <v>32</v>
      </c>
      <c r="Q6" s="45"/>
      <c r="R6" s="76" t="s">
        <v>35</v>
      </c>
      <c r="S6" s="324"/>
      <c r="T6" s="325"/>
    </row>
    <row r="7" spans="1:20">
      <c r="A7" s="359"/>
      <c r="B7" s="46"/>
      <c r="C7" s="104"/>
      <c r="D7" s="331"/>
      <c r="E7" s="332"/>
      <c r="F7" s="332"/>
      <c r="G7" s="333"/>
      <c r="H7" s="78" t="s">
        <v>27</v>
      </c>
      <c r="I7" s="46" t="s">
        <v>29</v>
      </c>
      <c r="J7" s="45"/>
      <c r="K7" s="46" t="s">
        <v>29</v>
      </c>
      <c r="L7" s="45"/>
      <c r="M7" s="46" t="s">
        <v>29</v>
      </c>
      <c r="N7" s="46" t="s">
        <v>31</v>
      </c>
      <c r="O7" s="45"/>
      <c r="P7" s="46" t="s">
        <v>33</v>
      </c>
      <c r="Q7" s="45"/>
      <c r="R7" s="76" t="s">
        <v>36</v>
      </c>
      <c r="S7" s="324"/>
      <c r="T7" s="325"/>
    </row>
    <row r="8" spans="1:20" ht="13.5" thickBot="1">
      <c r="A8" s="360"/>
      <c r="B8" s="72"/>
      <c r="C8" s="105"/>
      <c r="D8" s="334"/>
      <c r="E8" s="335"/>
      <c r="F8" s="335"/>
      <c r="G8" s="336"/>
      <c r="H8" s="79">
        <v>-2017</v>
      </c>
      <c r="I8" s="74">
        <v>2018</v>
      </c>
      <c r="J8" s="74">
        <v>2017</v>
      </c>
      <c r="K8" s="74">
        <v>2019</v>
      </c>
      <c r="L8" s="74">
        <v>2019</v>
      </c>
      <c r="M8" s="74">
        <v>2020</v>
      </c>
      <c r="N8" s="72"/>
      <c r="O8" s="72"/>
      <c r="P8" s="74" t="s">
        <v>34</v>
      </c>
      <c r="Q8" s="72"/>
      <c r="R8" s="73"/>
      <c r="S8" s="326"/>
      <c r="T8" s="327"/>
    </row>
    <row r="9" spans="1:20" ht="51" customHeight="1" thickBot="1">
      <c r="A9" s="65" t="s">
        <v>239</v>
      </c>
      <c r="B9" s="66"/>
      <c r="C9" s="106" t="s">
        <v>0</v>
      </c>
      <c r="D9" s="67"/>
      <c r="E9" s="68"/>
      <c r="F9" s="68"/>
      <c r="G9" s="69"/>
      <c r="H9" s="70"/>
      <c r="I9" s="71"/>
      <c r="J9" s="66"/>
      <c r="K9" s="71"/>
      <c r="L9" s="66"/>
      <c r="M9" s="71"/>
      <c r="N9" s="204">
        <f>+N12+N15</f>
        <v>7066000</v>
      </c>
      <c r="O9" s="71" t="e">
        <f>+O12+#REF!</f>
        <v>#REF!</v>
      </c>
      <c r="P9" s="71"/>
      <c r="Q9" s="71" t="e">
        <f>+Q12+#REF!</f>
        <v>#REF!</v>
      </c>
      <c r="R9" s="71">
        <f>+N9+P9</f>
        <v>7066000</v>
      </c>
      <c r="S9" s="295" t="s">
        <v>156</v>
      </c>
      <c r="T9" s="296"/>
    </row>
    <row r="10" spans="1:20" ht="36.75" customHeight="1">
      <c r="A10" s="139"/>
      <c r="B10" s="121"/>
      <c r="C10" s="140"/>
      <c r="D10" s="361" t="s">
        <v>92</v>
      </c>
      <c r="E10" s="362"/>
      <c r="F10" s="362"/>
      <c r="G10" s="363"/>
      <c r="H10" s="183"/>
      <c r="I10" s="120"/>
      <c r="J10" s="121"/>
      <c r="K10" s="120"/>
      <c r="L10" s="121"/>
      <c r="M10" s="120"/>
      <c r="N10" s="120"/>
      <c r="O10" s="121"/>
      <c r="P10" s="120"/>
      <c r="Q10" s="121"/>
      <c r="R10" s="141"/>
      <c r="S10" s="282"/>
      <c r="T10" s="283"/>
    </row>
    <row r="11" spans="1:20" ht="51" customHeight="1" thickBot="1">
      <c r="A11" s="60"/>
      <c r="B11" s="39"/>
      <c r="C11" s="112"/>
      <c r="D11" s="56"/>
      <c r="E11" s="57"/>
      <c r="F11" s="286" t="s">
        <v>93</v>
      </c>
      <c r="G11" s="287"/>
      <c r="H11" s="184"/>
      <c r="I11" s="264">
        <v>2.5000000000000001E-2</v>
      </c>
      <c r="J11" s="265"/>
      <c r="K11" s="264">
        <v>2.5000000000000001E-2</v>
      </c>
      <c r="L11" s="265"/>
      <c r="M11" s="264">
        <v>2.5000000000000001E-2</v>
      </c>
      <c r="N11" s="26"/>
      <c r="O11" s="39"/>
      <c r="P11" s="26"/>
      <c r="Q11" s="39"/>
      <c r="R11" s="86"/>
      <c r="S11" s="284"/>
      <c r="T11" s="285"/>
    </row>
    <row r="12" spans="1:20" ht="39" customHeight="1" thickBot="1">
      <c r="A12" s="28" t="s">
        <v>112</v>
      </c>
      <c r="B12" s="29"/>
      <c r="C12" s="41" t="s">
        <v>0</v>
      </c>
      <c r="D12" s="30"/>
      <c r="E12" s="31"/>
      <c r="F12" s="31"/>
      <c r="G12" s="32"/>
      <c r="H12" s="33"/>
      <c r="I12" s="34"/>
      <c r="J12" s="29"/>
      <c r="K12" s="34"/>
      <c r="L12" s="29"/>
      <c r="M12" s="34"/>
      <c r="N12" s="34">
        <v>6575000</v>
      </c>
      <c r="O12" s="29"/>
      <c r="P12" s="34"/>
      <c r="Q12" s="29"/>
      <c r="R12" s="83">
        <f>+N12+P12</f>
        <v>6575000</v>
      </c>
      <c r="S12" s="295" t="s">
        <v>156</v>
      </c>
      <c r="T12" s="296"/>
    </row>
    <row r="13" spans="1:20" ht="33.75" customHeight="1">
      <c r="A13" s="23"/>
      <c r="B13" s="1"/>
      <c r="C13" s="109"/>
      <c r="D13" s="290" t="s">
        <v>94</v>
      </c>
      <c r="E13" s="300"/>
      <c r="F13" s="300"/>
      <c r="G13" s="301"/>
      <c r="H13" s="13"/>
      <c r="I13" s="14"/>
      <c r="J13" s="1"/>
      <c r="K13" s="14"/>
      <c r="L13" s="1"/>
      <c r="M13" s="14"/>
      <c r="N13" s="14"/>
      <c r="O13" s="1"/>
      <c r="P13" s="14"/>
      <c r="Q13" s="1"/>
      <c r="R13" s="84"/>
      <c r="S13" s="271"/>
      <c r="T13" s="272"/>
    </row>
    <row r="14" spans="1:20" ht="26.25" customHeight="1" thickBot="1">
      <c r="A14" s="21"/>
      <c r="B14" s="2"/>
      <c r="C14" s="107"/>
      <c r="D14" s="4"/>
      <c r="E14" s="3"/>
      <c r="F14" s="364" t="s">
        <v>20</v>
      </c>
      <c r="G14" s="365"/>
      <c r="H14" s="177">
        <v>5</v>
      </c>
      <c r="I14" s="178">
        <v>1</v>
      </c>
      <c r="J14" s="179"/>
      <c r="K14" s="178">
        <v>2</v>
      </c>
      <c r="L14" s="179"/>
      <c r="M14" s="178">
        <v>3</v>
      </c>
      <c r="N14" s="15"/>
      <c r="O14" s="2"/>
      <c r="P14" s="15"/>
      <c r="Q14" s="2"/>
      <c r="R14" s="81"/>
      <c r="S14" s="293"/>
      <c r="T14" s="294"/>
    </row>
    <row r="15" spans="1:20" ht="72" customHeight="1" thickBot="1">
      <c r="A15" s="28" t="s">
        <v>240</v>
      </c>
      <c r="B15" s="29"/>
      <c r="C15" s="41" t="s">
        <v>0</v>
      </c>
      <c r="D15" s="30"/>
      <c r="E15" s="31"/>
      <c r="F15" s="31"/>
      <c r="G15" s="32"/>
      <c r="H15" s="33"/>
      <c r="I15" s="34"/>
      <c r="J15" s="29"/>
      <c r="K15" s="34"/>
      <c r="L15" s="29"/>
      <c r="M15" s="34"/>
      <c r="N15" s="34">
        <v>491000</v>
      </c>
      <c r="O15" s="29"/>
      <c r="P15" s="34"/>
      <c r="Q15" s="29"/>
      <c r="R15" s="83">
        <f>+N15+P15</f>
        <v>491000</v>
      </c>
      <c r="S15" s="295" t="s">
        <v>156</v>
      </c>
      <c r="T15" s="296"/>
    </row>
    <row r="16" spans="1:20" ht="33.75" customHeight="1">
      <c r="A16" s="23"/>
      <c r="B16" s="1"/>
      <c r="C16" s="109"/>
      <c r="D16" s="297" t="s">
        <v>231</v>
      </c>
      <c r="E16" s="387"/>
      <c r="F16" s="387"/>
      <c r="G16" s="388"/>
      <c r="H16" s="182"/>
      <c r="I16" s="54"/>
      <c r="J16" s="55"/>
      <c r="K16" s="54"/>
      <c r="L16" s="55"/>
      <c r="M16" s="54"/>
      <c r="N16" s="54"/>
      <c r="O16" s="55"/>
      <c r="P16" s="54"/>
      <c r="Q16" s="55"/>
      <c r="R16" s="170"/>
      <c r="S16" s="271"/>
      <c r="T16" s="272"/>
    </row>
    <row r="17" spans="1:20" ht="51" customHeight="1" thickBot="1">
      <c r="A17" s="21"/>
      <c r="B17" s="2"/>
      <c r="C17" s="107"/>
      <c r="D17" s="118"/>
      <c r="E17" s="119"/>
      <c r="F17" s="346" t="s">
        <v>232</v>
      </c>
      <c r="G17" s="389"/>
      <c r="H17" s="183"/>
      <c r="I17" s="171">
        <v>1</v>
      </c>
      <c r="J17" s="121"/>
      <c r="K17" s="120">
        <v>0</v>
      </c>
      <c r="L17" s="121"/>
      <c r="M17" s="171">
        <v>1</v>
      </c>
      <c r="N17" s="120"/>
      <c r="O17" s="121"/>
      <c r="P17" s="120"/>
      <c r="Q17" s="121"/>
      <c r="R17" s="141"/>
      <c r="S17" s="293"/>
      <c r="T17" s="294"/>
    </row>
    <row r="18" spans="1:20" ht="66" customHeight="1" thickBot="1">
      <c r="A18" s="75" t="s">
        <v>37</v>
      </c>
      <c r="B18" s="10"/>
      <c r="C18" s="110" t="s">
        <v>272</v>
      </c>
      <c r="D18" s="9"/>
      <c r="E18" s="10"/>
      <c r="F18" s="10"/>
      <c r="G18" s="11"/>
      <c r="H18" s="12"/>
      <c r="I18" s="12"/>
      <c r="J18" s="8"/>
      <c r="K18" s="12"/>
      <c r="L18" s="8"/>
      <c r="M18" s="12"/>
      <c r="N18" s="12">
        <f>+N21+N24+N27+N33+N36+N30</f>
        <v>29625000</v>
      </c>
      <c r="O18" s="12">
        <f>+O21+O24+O27+O33+O36</f>
        <v>2600000</v>
      </c>
      <c r="P18" s="12">
        <f t="shared" ref="P18:R18" si="0">+P21+P24+P27+P33+P36+P30</f>
        <v>0</v>
      </c>
      <c r="Q18" s="12">
        <f t="shared" si="0"/>
        <v>2600000</v>
      </c>
      <c r="R18" s="12">
        <f t="shared" si="0"/>
        <v>29625000</v>
      </c>
      <c r="S18" s="295" t="s">
        <v>156</v>
      </c>
      <c r="T18" s="296"/>
    </row>
    <row r="19" spans="1:20" ht="75.75" customHeight="1">
      <c r="A19" s="21"/>
      <c r="B19" s="2"/>
      <c r="C19" s="107"/>
      <c r="D19" s="366" t="s">
        <v>169</v>
      </c>
      <c r="E19" s="367"/>
      <c r="F19" s="367"/>
      <c r="G19" s="368"/>
      <c r="H19" s="15"/>
      <c r="I19" s="15"/>
      <c r="J19" s="2"/>
      <c r="K19" s="15"/>
      <c r="L19" s="2"/>
      <c r="M19" s="15"/>
      <c r="N19" s="15"/>
      <c r="O19" s="2"/>
      <c r="P19" s="15"/>
      <c r="Q19" s="2"/>
      <c r="R19" s="81"/>
      <c r="S19" s="271"/>
      <c r="T19" s="272"/>
    </row>
    <row r="20" spans="1:20" ht="35.25" customHeight="1" thickBot="1">
      <c r="A20" s="22"/>
      <c r="B20" s="6"/>
      <c r="C20" s="108"/>
      <c r="D20" s="16"/>
      <c r="E20" s="17"/>
      <c r="F20" s="288" t="s">
        <v>170</v>
      </c>
      <c r="G20" s="289"/>
      <c r="H20" s="155">
        <v>25090</v>
      </c>
      <c r="I20" s="155">
        <v>25090</v>
      </c>
      <c r="J20" s="156"/>
      <c r="K20" s="155">
        <v>26000</v>
      </c>
      <c r="L20" s="156"/>
      <c r="M20" s="155">
        <v>26000</v>
      </c>
      <c r="N20" s="7"/>
      <c r="O20" s="6"/>
      <c r="P20" s="7"/>
      <c r="Q20" s="6"/>
      <c r="R20" s="82"/>
      <c r="S20" s="293"/>
      <c r="T20" s="294"/>
    </row>
    <row r="21" spans="1:20" ht="63.75" customHeight="1" thickBot="1">
      <c r="A21" s="28" t="s">
        <v>113</v>
      </c>
      <c r="B21" s="29"/>
      <c r="C21" s="41" t="s">
        <v>18</v>
      </c>
      <c r="D21" s="30"/>
      <c r="E21" s="31"/>
      <c r="F21" s="31"/>
      <c r="G21" s="32"/>
      <c r="H21" s="34"/>
      <c r="I21" s="34"/>
      <c r="J21" s="29"/>
      <c r="K21" s="34"/>
      <c r="L21" s="29"/>
      <c r="M21" s="34"/>
      <c r="N21" s="34">
        <v>7000000</v>
      </c>
      <c r="O21" s="29"/>
      <c r="P21" s="34"/>
      <c r="Q21" s="29"/>
      <c r="R21" s="83">
        <f>+N21+P21</f>
        <v>7000000</v>
      </c>
      <c r="S21" s="295" t="s">
        <v>156</v>
      </c>
      <c r="T21" s="296"/>
    </row>
    <row r="22" spans="1:20" ht="42" customHeight="1">
      <c r="A22" s="23"/>
      <c r="B22" s="1"/>
      <c r="C22" s="109"/>
      <c r="D22" s="297" t="s">
        <v>23</v>
      </c>
      <c r="E22" s="298"/>
      <c r="F22" s="298"/>
      <c r="G22" s="299"/>
      <c r="H22" s="54"/>
      <c r="I22" s="54"/>
      <c r="J22" s="55"/>
      <c r="K22" s="54"/>
      <c r="L22" s="55"/>
      <c r="M22" s="54"/>
      <c r="N22" s="14"/>
      <c r="O22" s="1"/>
      <c r="P22" s="14"/>
      <c r="Q22" s="1"/>
      <c r="R22" s="84"/>
      <c r="S22" s="271"/>
      <c r="T22" s="272"/>
    </row>
    <row r="23" spans="1:20" ht="52.5" customHeight="1" thickBot="1">
      <c r="A23" s="22"/>
      <c r="B23" s="6"/>
      <c r="C23" s="108"/>
      <c r="D23" s="56"/>
      <c r="E23" s="57"/>
      <c r="F23" s="286" t="s">
        <v>171</v>
      </c>
      <c r="G23" s="287"/>
      <c r="H23" s="155">
        <v>8</v>
      </c>
      <c r="I23" s="155">
        <v>9</v>
      </c>
      <c r="J23" s="156"/>
      <c r="K23" s="155">
        <v>10</v>
      </c>
      <c r="L23" s="156"/>
      <c r="M23" s="155">
        <v>10</v>
      </c>
      <c r="N23" s="7"/>
      <c r="O23" s="6"/>
      <c r="P23" s="7"/>
      <c r="Q23" s="6"/>
      <c r="R23" s="82"/>
      <c r="S23" s="293"/>
      <c r="T23" s="294"/>
    </row>
    <row r="24" spans="1:20" ht="51" customHeight="1" thickBot="1">
      <c r="A24" s="28" t="s">
        <v>114</v>
      </c>
      <c r="B24" s="29"/>
      <c r="C24" s="41" t="s">
        <v>6</v>
      </c>
      <c r="D24" s="30"/>
      <c r="E24" s="31"/>
      <c r="F24" s="31"/>
      <c r="G24" s="32"/>
      <c r="H24" s="34"/>
      <c r="I24" s="34"/>
      <c r="J24" s="29"/>
      <c r="K24" s="34"/>
      <c r="L24" s="29"/>
      <c r="M24" s="34"/>
      <c r="N24" s="34">
        <v>10306000</v>
      </c>
      <c r="O24" s="29"/>
      <c r="P24" s="34"/>
      <c r="Q24" s="29"/>
      <c r="R24" s="83">
        <f>+N24+P24</f>
        <v>10306000</v>
      </c>
      <c r="S24" s="295" t="s">
        <v>111</v>
      </c>
      <c r="T24" s="296"/>
    </row>
    <row r="25" spans="1:20" ht="33" customHeight="1">
      <c r="A25" s="23"/>
      <c r="B25" s="1"/>
      <c r="C25" s="109"/>
      <c r="D25" s="290" t="s">
        <v>21</v>
      </c>
      <c r="E25" s="291"/>
      <c r="F25" s="291"/>
      <c r="G25" s="292"/>
      <c r="H25" s="14"/>
      <c r="I25" s="14"/>
      <c r="J25" s="1"/>
      <c r="K25" s="14"/>
      <c r="L25" s="1"/>
      <c r="M25" s="14"/>
      <c r="N25" s="14"/>
      <c r="O25" s="1"/>
      <c r="P25" s="14"/>
      <c r="Q25" s="1"/>
      <c r="R25" s="84"/>
      <c r="S25" s="271"/>
      <c r="T25" s="272"/>
    </row>
    <row r="26" spans="1:20" ht="41.25" customHeight="1" thickBot="1">
      <c r="A26" s="22"/>
      <c r="B26" s="6"/>
      <c r="C26" s="108"/>
      <c r="D26" s="16"/>
      <c r="E26" s="17"/>
      <c r="F26" s="288" t="s">
        <v>22</v>
      </c>
      <c r="G26" s="289"/>
      <c r="H26" s="7">
        <v>500</v>
      </c>
      <c r="I26" s="7">
        <v>500</v>
      </c>
      <c r="J26" s="6"/>
      <c r="K26" s="7">
        <v>500</v>
      </c>
      <c r="L26" s="6"/>
      <c r="M26" s="7">
        <v>500</v>
      </c>
      <c r="N26" s="7"/>
      <c r="O26" s="6"/>
      <c r="P26" s="7"/>
      <c r="Q26" s="6"/>
      <c r="R26" s="82"/>
      <c r="S26" s="293"/>
      <c r="T26" s="294"/>
    </row>
    <row r="27" spans="1:20" ht="54.75" customHeight="1" thickBot="1">
      <c r="A27" s="28" t="s">
        <v>115</v>
      </c>
      <c r="B27" s="29"/>
      <c r="C27" s="41" t="s">
        <v>2</v>
      </c>
      <c r="D27" s="30"/>
      <c r="E27" s="31"/>
      <c r="F27" s="31"/>
      <c r="G27" s="32"/>
      <c r="H27" s="34"/>
      <c r="I27" s="34"/>
      <c r="J27" s="29"/>
      <c r="K27" s="34"/>
      <c r="L27" s="29"/>
      <c r="M27" s="34"/>
      <c r="N27" s="209">
        <v>2600000</v>
      </c>
      <c r="O27" s="29"/>
      <c r="P27" s="34"/>
      <c r="Q27" s="29"/>
      <c r="R27" s="83">
        <f>+N27+P27</f>
        <v>2600000</v>
      </c>
      <c r="S27" s="295" t="s">
        <v>156</v>
      </c>
      <c r="T27" s="296"/>
    </row>
    <row r="28" spans="1:20" ht="24.75" customHeight="1">
      <c r="A28" s="23"/>
      <c r="B28" s="1"/>
      <c r="C28" s="109"/>
      <c r="D28" s="290" t="s">
        <v>236</v>
      </c>
      <c r="E28" s="291"/>
      <c r="F28" s="291"/>
      <c r="G28" s="292"/>
      <c r="H28" s="14"/>
      <c r="I28" s="14"/>
      <c r="J28" s="1"/>
      <c r="K28" s="14"/>
      <c r="L28" s="1"/>
      <c r="M28" s="14"/>
      <c r="N28" s="14"/>
      <c r="O28" s="1"/>
      <c r="P28" s="14"/>
      <c r="Q28" s="1"/>
      <c r="R28" s="84"/>
      <c r="S28" s="271"/>
      <c r="T28" s="272"/>
    </row>
    <row r="29" spans="1:20" ht="26.25" customHeight="1" thickBot="1">
      <c r="A29" s="22"/>
      <c r="B29" s="6"/>
      <c r="C29" s="108"/>
      <c r="D29" s="16"/>
      <c r="E29" s="17"/>
      <c r="F29" s="288" t="s">
        <v>237</v>
      </c>
      <c r="G29" s="305"/>
      <c r="H29" s="7">
        <v>20</v>
      </c>
      <c r="I29" s="7">
        <v>15</v>
      </c>
      <c r="J29" s="6"/>
      <c r="K29" s="7">
        <v>15</v>
      </c>
      <c r="L29" s="6"/>
      <c r="M29" s="7">
        <v>15</v>
      </c>
      <c r="N29" s="7"/>
      <c r="O29" s="6"/>
      <c r="P29" s="7"/>
      <c r="Q29" s="6"/>
      <c r="R29" s="82"/>
      <c r="S29" s="273"/>
      <c r="T29" s="274"/>
    </row>
    <row r="30" spans="1:20" ht="74.25" customHeight="1" thickBot="1">
      <c r="A30" s="28" t="s">
        <v>262</v>
      </c>
      <c r="B30" s="29"/>
      <c r="C30" s="41" t="s">
        <v>6</v>
      </c>
      <c r="D30" s="30"/>
      <c r="E30" s="31"/>
      <c r="F30" s="31"/>
      <c r="G30" s="32"/>
      <c r="H30" s="34"/>
      <c r="I30" s="34"/>
      <c r="J30" s="29"/>
      <c r="K30" s="34"/>
      <c r="L30" s="29"/>
      <c r="M30" s="34"/>
      <c r="N30" s="34">
        <v>3000000</v>
      </c>
      <c r="O30" s="29"/>
      <c r="P30" s="34">
        <v>0</v>
      </c>
      <c r="Q30" s="29"/>
      <c r="R30" s="83">
        <f>+N30+P30</f>
        <v>3000000</v>
      </c>
      <c r="S30" s="277" t="s">
        <v>261</v>
      </c>
      <c r="T30" s="278"/>
    </row>
    <row r="31" spans="1:20" ht="48" customHeight="1">
      <c r="A31" s="168"/>
      <c r="B31" s="55"/>
      <c r="C31" s="169"/>
      <c r="D31" s="279" t="s">
        <v>263</v>
      </c>
      <c r="E31" s="280"/>
      <c r="F31" s="280"/>
      <c r="G31" s="281"/>
      <c r="H31" s="54"/>
      <c r="I31" s="54"/>
      <c r="J31" s="55"/>
      <c r="K31" s="54"/>
      <c r="L31" s="55"/>
      <c r="M31" s="54"/>
      <c r="N31" s="54"/>
      <c r="O31" s="55"/>
      <c r="P31" s="54"/>
      <c r="Q31" s="55"/>
      <c r="R31" s="170"/>
      <c r="S31" s="282"/>
      <c r="T31" s="283"/>
    </row>
    <row r="32" spans="1:20" s="153" customFormat="1" ht="79.5" customHeight="1" thickBot="1">
      <c r="A32" s="60"/>
      <c r="B32" s="39"/>
      <c r="C32" s="112"/>
      <c r="D32" s="56"/>
      <c r="E32" s="57"/>
      <c r="F32" s="286" t="s">
        <v>265</v>
      </c>
      <c r="G32" s="287"/>
      <c r="H32" s="26"/>
      <c r="I32" s="257"/>
      <c r="J32" s="39"/>
      <c r="K32" s="257" t="s">
        <v>264</v>
      </c>
      <c r="L32" s="39"/>
      <c r="M32" s="26"/>
      <c r="N32" s="26"/>
      <c r="O32" s="39"/>
      <c r="P32" s="26"/>
      <c r="Q32" s="121"/>
      <c r="R32" s="141"/>
      <c r="S32" s="284"/>
      <c r="T32" s="285"/>
    </row>
    <row r="33" spans="1:21" ht="62.25" customHeight="1" thickBot="1">
      <c r="A33" s="28" t="s">
        <v>273</v>
      </c>
      <c r="B33" s="91"/>
      <c r="C33" s="100" t="s">
        <v>272</v>
      </c>
      <c r="D33" s="92"/>
      <c r="E33" s="93"/>
      <c r="F33" s="94"/>
      <c r="G33" s="95"/>
      <c r="H33" s="96"/>
      <c r="I33" s="96"/>
      <c r="J33" s="91"/>
      <c r="K33" s="96"/>
      <c r="L33" s="91"/>
      <c r="M33" s="96"/>
      <c r="N33" s="96">
        <v>5869000</v>
      </c>
      <c r="O33" s="96">
        <v>2600000</v>
      </c>
      <c r="P33" s="96"/>
      <c r="Q33" s="96">
        <v>2600000</v>
      </c>
      <c r="R33" s="83">
        <f>+N33+P33</f>
        <v>5869000</v>
      </c>
      <c r="S33" s="277" t="s">
        <v>261</v>
      </c>
      <c r="T33" s="278"/>
    </row>
    <row r="34" spans="1:21" ht="44.25" customHeight="1">
      <c r="A34" s="320"/>
      <c r="B34" s="6"/>
      <c r="C34" s="108"/>
      <c r="D34" s="315" t="s">
        <v>280</v>
      </c>
      <c r="E34" s="316"/>
      <c r="F34" s="316"/>
      <c r="G34" s="317"/>
      <c r="H34" s="7"/>
      <c r="I34" s="35"/>
      <c r="J34" s="6"/>
      <c r="K34" s="35"/>
      <c r="L34" s="6"/>
      <c r="M34" s="35"/>
      <c r="N34" s="7"/>
      <c r="O34" s="6"/>
      <c r="P34" s="7"/>
      <c r="Q34" s="6"/>
      <c r="R34" s="82"/>
      <c r="S34" s="273"/>
      <c r="T34" s="274"/>
      <c r="U34" s="133"/>
    </row>
    <row r="35" spans="1:21" ht="44.25" customHeight="1" thickBot="1">
      <c r="A35" s="321"/>
      <c r="B35" s="39"/>
      <c r="C35" s="112"/>
      <c r="D35" s="56"/>
      <c r="E35" s="57"/>
      <c r="F35" s="316" t="s">
        <v>281</v>
      </c>
      <c r="G35" s="317"/>
      <c r="H35" s="259">
        <v>8</v>
      </c>
      <c r="I35" s="266">
        <v>15</v>
      </c>
      <c r="J35" s="156"/>
      <c r="K35" s="155"/>
      <c r="L35" s="156"/>
      <c r="M35" s="155"/>
      <c r="N35" s="26"/>
      <c r="O35" s="39"/>
      <c r="P35" s="26"/>
      <c r="Q35" s="39"/>
      <c r="R35" s="86"/>
      <c r="S35" s="273"/>
      <c r="T35" s="274"/>
    </row>
    <row r="36" spans="1:21" ht="49.5" customHeight="1" thickBot="1">
      <c r="A36" s="116" t="s">
        <v>116</v>
      </c>
      <c r="B36" s="91"/>
      <c r="C36" s="100" t="s">
        <v>117</v>
      </c>
      <c r="D36" s="92"/>
      <c r="E36" s="93"/>
      <c r="F36" s="114"/>
      <c r="G36" s="115"/>
      <c r="H36" s="96"/>
      <c r="I36" s="96"/>
      <c r="J36" s="91"/>
      <c r="K36" s="96"/>
      <c r="L36" s="91"/>
      <c r="M36" s="96"/>
      <c r="N36" s="96">
        <v>850000</v>
      </c>
      <c r="O36" s="91"/>
      <c r="P36" s="96"/>
      <c r="Q36" s="91"/>
      <c r="R36" s="83">
        <f>+N36+P36</f>
        <v>850000</v>
      </c>
      <c r="S36" s="295" t="s">
        <v>156</v>
      </c>
      <c r="T36" s="296"/>
    </row>
    <row r="37" spans="1:21" ht="38.25" customHeight="1">
      <c r="A37" s="90"/>
      <c r="B37" s="6"/>
      <c r="C37" s="108"/>
      <c r="D37" s="381" t="s">
        <v>118</v>
      </c>
      <c r="E37" s="390"/>
      <c r="F37" s="390"/>
      <c r="G37" s="391"/>
      <c r="H37" s="7"/>
      <c r="I37" s="7"/>
      <c r="J37" s="6"/>
      <c r="K37" s="7"/>
      <c r="L37" s="6"/>
      <c r="M37" s="7"/>
      <c r="N37" s="7"/>
      <c r="O37" s="6"/>
      <c r="P37" s="7"/>
      <c r="Q37" s="6"/>
      <c r="R37" s="82"/>
      <c r="S37" s="180"/>
      <c r="T37" s="181"/>
    </row>
    <row r="38" spans="1:21" ht="52.5" customHeight="1" thickBot="1">
      <c r="A38" s="90"/>
      <c r="B38" s="6"/>
      <c r="C38" s="108"/>
      <c r="D38" s="16"/>
      <c r="E38" s="17"/>
      <c r="F38" s="275" t="s">
        <v>172</v>
      </c>
      <c r="G38" s="276"/>
      <c r="H38" s="7">
        <v>16</v>
      </c>
      <c r="I38" s="7">
        <v>16</v>
      </c>
      <c r="J38" s="6"/>
      <c r="K38" s="7">
        <v>15</v>
      </c>
      <c r="L38" s="6"/>
      <c r="M38" s="7">
        <v>9</v>
      </c>
      <c r="N38" s="7"/>
      <c r="O38" s="6"/>
      <c r="P38" s="7"/>
      <c r="Q38" s="6"/>
      <c r="R38" s="82"/>
      <c r="S38" s="87"/>
      <c r="T38" s="88"/>
    </row>
    <row r="39" spans="1:21" ht="64.5" customHeight="1" thickBot="1">
      <c r="A39" s="48" t="s">
        <v>38</v>
      </c>
      <c r="B39" s="8"/>
      <c r="C39" s="111" t="s">
        <v>3</v>
      </c>
      <c r="D39" s="9"/>
      <c r="E39" s="10"/>
      <c r="F39" s="10"/>
      <c r="G39" s="11"/>
      <c r="H39" s="12"/>
      <c r="I39" s="12"/>
      <c r="J39" s="8"/>
      <c r="K39" s="12"/>
      <c r="L39" s="8"/>
      <c r="M39" s="12"/>
      <c r="N39" s="176">
        <f>+N42+N45</f>
        <v>6755000</v>
      </c>
      <c r="O39" s="176" t="e">
        <f>+#REF!+O45+#REF!</f>
        <v>#REF!</v>
      </c>
      <c r="P39" s="176"/>
      <c r="Q39" s="176" t="e">
        <f>+#REF!+Q45+#REF!</f>
        <v>#REF!</v>
      </c>
      <c r="R39" s="176">
        <f>+R42+R45</f>
        <v>6755000</v>
      </c>
      <c r="S39" s="295" t="s">
        <v>160</v>
      </c>
      <c r="T39" s="296"/>
    </row>
    <row r="40" spans="1:21" ht="63" customHeight="1">
      <c r="A40" s="23"/>
      <c r="B40" s="1"/>
      <c r="C40" s="109"/>
      <c r="D40" s="290" t="s">
        <v>106</v>
      </c>
      <c r="E40" s="291"/>
      <c r="F40" s="291"/>
      <c r="G40" s="292"/>
      <c r="H40" s="14"/>
      <c r="I40" s="14"/>
      <c r="J40" s="1"/>
      <c r="K40" s="14"/>
      <c r="L40" s="1"/>
      <c r="M40" s="14"/>
      <c r="N40" s="14"/>
      <c r="O40" s="1"/>
      <c r="P40" s="14"/>
      <c r="Q40" s="1"/>
      <c r="R40" s="84"/>
      <c r="S40" s="271"/>
      <c r="T40" s="272"/>
    </row>
    <row r="41" spans="1:21" ht="66" customHeight="1" thickBot="1">
      <c r="A41" s="22"/>
      <c r="B41" s="6"/>
      <c r="C41" s="108"/>
      <c r="D41" s="16"/>
      <c r="E41" s="17"/>
      <c r="F41" s="288" t="s">
        <v>39</v>
      </c>
      <c r="G41" s="289"/>
      <c r="H41" s="51" t="s">
        <v>40</v>
      </c>
      <c r="I41" s="51" t="s">
        <v>41</v>
      </c>
      <c r="J41" s="51" t="s">
        <v>41</v>
      </c>
      <c r="K41" s="51" t="s">
        <v>42</v>
      </c>
      <c r="L41" s="6"/>
      <c r="M41" s="51" t="s">
        <v>149</v>
      </c>
      <c r="N41" s="7"/>
      <c r="O41" s="6"/>
      <c r="P41" s="7"/>
      <c r="Q41" s="6"/>
      <c r="R41" s="82"/>
      <c r="S41" s="293"/>
      <c r="T41" s="294"/>
    </row>
    <row r="42" spans="1:21" ht="66" customHeight="1" thickBot="1">
      <c r="A42" s="28" t="s">
        <v>274</v>
      </c>
      <c r="B42" s="29"/>
      <c r="C42" s="41" t="s">
        <v>6</v>
      </c>
      <c r="D42" s="30"/>
      <c r="E42" s="31"/>
      <c r="F42" s="31"/>
      <c r="G42" s="32"/>
      <c r="H42" s="34"/>
      <c r="I42" s="34"/>
      <c r="J42" s="29"/>
      <c r="K42" s="34"/>
      <c r="L42" s="29"/>
      <c r="M42" s="34"/>
      <c r="N42" s="34">
        <v>4355000</v>
      </c>
      <c r="O42" s="29"/>
      <c r="P42" s="34"/>
      <c r="Q42" s="29"/>
      <c r="R42" s="83">
        <f>+N42+P42</f>
        <v>4355000</v>
      </c>
      <c r="S42" s="295" t="s">
        <v>275</v>
      </c>
      <c r="T42" s="296"/>
    </row>
    <row r="43" spans="1:21" ht="66" customHeight="1">
      <c r="A43" s="23"/>
      <c r="B43" s="1"/>
      <c r="C43" s="109"/>
      <c r="D43" s="290" t="s">
        <v>276</v>
      </c>
      <c r="E43" s="291"/>
      <c r="F43" s="291"/>
      <c r="G43" s="292"/>
      <c r="H43" s="14"/>
      <c r="I43" s="14"/>
      <c r="J43" s="1"/>
      <c r="K43" s="14"/>
      <c r="L43" s="1"/>
      <c r="M43" s="14"/>
      <c r="N43" s="14"/>
      <c r="O43" s="1"/>
      <c r="P43" s="14"/>
      <c r="Q43" s="1"/>
      <c r="R43" s="84"/>
      <c r="S43" s="271"/>
      <c r="T43" s="272"/>
    </row>
    <row r="44" spans="1:21" ht="66" customHeight="1" thickBot="1">
      <c r="A44" s="22"/>
      <c r="B44" s="6"/>
      <c r="C44" s="108"/>
      <c r="D44" s="16"/>
      <c r="E44" s="17"/>
      <c r="F44" s="288" t="s">
        <v>277</v>
      </c>
      <c r="G44" s="289"/>
      <c r="H44" s="51"/>
      <c r="I44" s="51">
        <v>7</v>
      </c>
      <c r="J44" s="51" t="s">
        <v>43</v>
      </c>
      <c r="K44" s="261">
        <v>7</v>
      </c>
      <c r="L44" s="6"/>
      <c r="M44" s="261">
        <v>7</v>
      </c>
      <c r="N44" s="7"/>
      <c r="O44" s="6"/>
      <c r="P44" s="7"/>
      <c r="Q44" s="6"/>
      <c r="R44" s="82"/>
      <c r="S44" s="293"/>
      <c r="T44" s="294"/>
    </row>
    <row r="45" spans="1:21" ht="63" customHeight="1" thickBot="1">
      <c r="A45" s="28" t="s">
        <v>119</v>
      </c>
      <c r="B45" s="29"/>
      <c r="C45" s="41" t="s">
        <v>1</v>
      </c>
      <c r="D45" s="30"/>
      <c r="E45" s="31"/>
      <c r="F45" s="31"/>
      <c r="G45" s="32"/>
      <c r="H45" s="34"/>
      <c r="I45" s="34"/>
      <c r="J45" s="29"/>
      <c r="K45" s="34"/>
      <c r="L45" s="29"/>
      <c r="M45" s="34"/>
      <c r="N45" s="34">
        <v>2400000</v>
      </c>
      <c r="O45" s="29"/>
      <c r="P45" s="34"/>
      <c r="Q45" s="29"/>
      <c r="R45" s="83">
        <f>+N45+P45</f>
        <v>2400000</v>
      </c>
      <c r="S45" s="295" t="s">
        <v>235</v>
      </c>
      <c r="T45" s="296"/>
    </row>
    <row r="46" spans="1:21" ht="49.5" customHeight="1">
      <c r="A46" s="23"/>
      <c r="B46" s="1"/>
      <c r="C46" s="109"/>
      <c r="D46" s="290" t="s">
        <v>173</v>
      </c>
      <c r="E46" s="291"/>
      <c r="F46" s="291"/>
      <c r="G46" s="292"/>
      <c r="H46" s="14"/>
      <c r="I46" s="14"/>
      <c r="J46" s="1"/>
      <c r="K46" s="14"/>
      <c r="L46" s="1"/>
      <c r="M46" s="14"/>
      <c r="N46" s="14"/>
      <c r="O46" s="1"/>
      <c r="P46" s="14"/>
      <c r="Q46" s="1"/>
      <c r="R46" s="84"/>
      <c r="S46" s="271"/>
      <c r="T46" s="272"/>
    </row>
    <row r="47" spans="1:21" s="153" customFormat="1" ht="45" customHeight="1" thickBot="1">
      <c r="A47" s="60"/>
      <c r="B47" s="39"/>
      <c r="C47" s="112"/>
      <c r="D47" s="56"/>
      <c r="E47" s="57"/>
      <c r="F47" s="286" t="s">
        <v>174</v>
      </c>
      <c r="G47" s="287"/>
      <c r="H47" s="157">
        <v>15</v>
      </c>
      <c r="I47" s="157">
        <v>15</v>
      </c>
      <c r="J47" s="157" t="s">
        <v>43</v>
      </c>
      <c r="K47" s="158">
        <v>15</v>
      </c>
      <c r="L47" s="39"/>
      <c r="M47" s="158">
        <v>15</v>
      </c>
      <c r="N47" s="26"/>
      <c r="O47" s="39"/>
      <c r="P47" s="26"/>
      <c r="Q47" s="39"/>
      <c r="R47" s="86"/>
      <c r="S47" s="293"/>
      <c r="T47" s="294"/>
    </row>
    <row r="48" spans="1:21" ht="59.25" customHeight="1" thickBot="1">
      <c r="A48" s="47" t="s">
        <v>44</v>
      </c>
      <c r="B48" s="8"/>
      <c r="C48" s="111" t="s">
        <v>5</v>
      </c>
      <c r="D48" s="9"/>
      <c r="E48" s="10"/>
      <c r="F48" s="10"/>
      <c r="G48" s="11"/>
      <c r="H48" s="12"/>
      <c r="I48" s="12"/>
      <c r="J48" s="8"/>
      <c r="K48" s="12"/>
      <c r="L48" s="8"/>
      <c r="M48" s="12"/>
      <c r="N48" s="176">
        <f>+N51+N54</f>
        <v>15399000</v>
      </c>
      <c r="O48" s="12">
        <f>+O51+O54</f>
        <v>0</v>
      </c>
      <c r="P48" s="176">
        <f>+P51+P54</f>
        <v>1414500</v>
      </c>
      <c r="Q48" s="176">
        <f>+Q51+Q54</f>
        <v>0</v>
      </c>
      <c r="R48" s="176">
        <f>+R51+R54</f>
        <v>16813500</v>
      </c>
      <c r="S48" s="372" t="s">
        <v>234</v>
      </c>
      <c r="T48" s="378"/>
    </row>
    <row r="49" spans="1:20" ht="51" customHeight="1">
      <c r="A49" s="23"/>
      <c r="B49" s="1"/>
      <c r="C49" s="109"/>
      <c r="D49" s="290" t="s">
        <v>175</v>
      </c>
      <c r="E49" s="291"/>
      <c r="F49" s="291"/>
      <c r="G49" s="292"/>
      <c r="H49" s="14"/>
      <c r="I49" s="14"/>
      <c r="J49" s="1"/>
      <c r="K49" s="14"/>
      <c r="L49" s="1"/>
      <c r="M49" s="14"/>
      <c r="N49" s="14"/>
      <c r="O49" s="1"/>
      <c r="P49" s="14"/>
      <c r="Q49" s="1"/>
      <c r="R49" s="84"/>
      <c r="S49" s="271"/>
      <c r="T49" s="272"/>
    </row>
    <row r="50" spans="1:20" ht="27" customHeight="1" thickBot="1">
      <c r="A50" s="22"/>
      <c r="B50" s="6"/>
      <c r="C50" s="108"/>
      <c r="D50" s="16"/>
      <c r="E50" s="17"/>
      <c r="F50" s="288" t="s">
        <v>176</v>
      </c>
      <c r="G50" s="289"/>
      <c r="H50" s="161">
        <v>5</v>
      </c>
      <c r="I50" s="161">
        <v>25</v>
      </c>
      <c r="J50" s="162"/>
      <c r="K50" s="161">
        <v>35</v>
      </c>
      <c r="L50" s="162"/>
      <c r="M50" s="161">
        <v>35</v>
      </c>
      <c r="N50" s="7"/>
      <c r="O50" s="6"/>
      <c r="P50" s="7"/>
      <c r="Q50" s="6"/>
      <c r="R50" s="82"/>
      <c r="S50" s="293"/>
      <c r="T50" s="294"/>
    </row>
    <row r="51" spans="1:20" ht="38.25" customHeight="1" thickBot="1">
      <c r="A51" s="28" t="s">
        <v>107</v>
      </c>
      <c r="B51" s="29"/>
      <c r="C51" s="41" t="s">
        <v>6</v>
      </c>
      <c r="D51" s="30"/>
      <c r="E51" s="31"/>
      <c r="F51" s="31"/>
      <c r="G51" s="32"/>
      <c r="H51" s="34"/>
      <c r="I51" s="34"/>
      <c r="J51" s="29"/>
      <c r="K51" s="34"/>
      <c r="L51" s="29"/>
      <c r="M51" s="34"/>
      <c r="N51" s="34">
        <v>14528000</v>
      </c>
      <c r="O51" s="29"/>
      <c r="P51" s="34">
        <v>1324500</v>
      </c>
      <c r="Q51" s="29"/>
      <c r="R51" s="83">
        <f>+N51+P51</f>
        <v>15852500</v>
      </c>
      <c r="S51" s="353" t="s">
        <v>234</v>
      </c>
      <c r="T51" s="354"/>
    </row>
    <row r="52" spans="1:20" ht="33" customHeight="1">
      <c r="A52" s="23"/>
      <c r="B52" s="1"/>
      <c r="C52" s="109"/>
      <c r="D52" s="290" t="s">
        <v>177</v>
      </c>
      <c r="E52" s="291"/>
      <c r="F52" s="291"/>
      <c r="G52" s="292"/>
      <c r="H52" s="14"/>
      <c r="I52" s="14"/>
      <c r="J52" s="1"/>
      <c r="K52" s="14"/>
      <c r="L52" s="1"/>
      <c r="M52" s="14"/>
      <c r="N52" s="14"/>
      <c r="O52" s="1"/>
      <c r="P52" s="14"/>
      <c r="Q52" s="1"/>
      <c r="R52" s="84"/>
      <c r="S52" s="271"/>
      <c r="T52" s="272"/>
    </row>
    <row r="53" spans="1:20" ht="80.25" customHeight="1" thickBot="1">
      <c r="A53" s="22"/>
      <c r="B53" s="6"/>
      <c r="C53" s="108"/>
      <c r="D53" s="16"/>
      <c r="E53" s="17"/>
      <c r="F53" s="288" t="s">
        <v>178</v>
      </c>
      <c r="G53" s="289"/>
      <c r="H53" s="161">
        <v>12</v>
      </c>
      <c r="I53" s="161">
        <v>12</v>
      </c>
      <c r="J53" s="162"/>
      <c r="K53" s="161">
        <v>15</v>
      </c>
      <c r="L53" s="162"/>
      <c r="M53" s="161">
        <v>15</v>
      </c>
      <c r="N53" s="161"/>
      <c r="O53" s="6"/>
      <c r="P53" s="7"/>
      <c r="Q53" s="6"/>
      <c r="R53" s="82"/>
      <c r="S53" s="293"/>
      <c r="T53" s="294"/>
    </row>
    <row r="54" spans="1:20" ht="47.25" customHeight="1" thickBot="1">
      <c r="A54" s="28" t="s">
        <v>45</v>
      </c>
      <c r="B54" s="29"/>
      <c r="C54" s="41" t="s">
        <v>1</v>
      </c>
      <c r="D54" s="30"/>
      <c r="E54" s="31"/>
      <c r="F54" s="31"/>
      <c r="G54" s="32"/>
      <c r="H54" s="34"/>
      <c r="I54" s="34"/>
      <c r="J54" s="29"/>
      <c r="K54" s="34"/>
      <c r="L54" s="29"/>
      <c r="M54" s="34"/>
      <c r="N54" s="34">
        <v>871000</v>
      </c>
      <c r="O54" s="29"/>
      <c r="P54" s="34">
        <v>90000</v>
      </c>
      <c r="Q54" s="29"/>
      <c r="R54" s="83">
        <f>+N54+P54</f>
        <v>961000</v>
      </c>
      <c r="S54" s="353" t="s">
        <v>234</v>
      </c>
      <c r="T54" s="354"/>
    </row>
    <row r="55" spans="1:20" ht="52.5" customHeight="1">
      <c r="A55" s="23"/>
      <c r="B55" s="1"/>
      <c r="C55" s="109"/>
      <c r="D55" s="290" t="s">
        <v>108</v>
      </c>
      <c r="E55" s="291"/>
      <c r="F55" s="291"/>
      <c r="G55" s="292"/>
      <c r="H55" s="14"/>
      <c r="I55" s="14"/>
      <c r="J55" s="1"/>
      <c r="K55" s="14"/>
      <c r="L55" s="1"/>
      <c r="M55" s="14"/>
      <c r="N55" s="14"/>
      <c r="O55" s="1"/>
      <c r="P55" s="14"/>
      <c r="Q55" s="1"/>
      <c r="R55" s="84"/>
      <c r="S55" s="271"/>
      <c r="T55" s="272"/>
    </row>
    <row r="56" spans="1:20" ht="51.75" customHeight="1" thickBot="1">
      <c r="A56" s="22"/>
      <c r="B56" s="6"/>
      <c r="C56" s="108"/>
      <c r="D56" s="16"/>
      <c r="E56" s="17"/>
      <c r="F56" s="288" t="s">
        <v>46</v>
      </c>
      <c r="G56" s="305"/>
      <c r="H56" s="161">
        <v>3</v>
      </c>
      <c r="I56" s="161">
        <v>3</v>
      </c>
      <c r="J56" s="162"/>
      <c r="K56" s="161">
        <v>4</v>
      </c>
      <c r="L56" s="162"/>
      <c r="M56" s="161">
        <v>5</v>
      </c>
      <c r="N56" s="7"/>
      <c r="O56" s="6"/>
      <c r="P56" s="7"/>
      <c r="Q56" s="6"/>
      <c r="R56" s="82"/>
      <c r="S56" s="293"/>
      <c r="T56" s="294"/>
    </row>
    <row r="57" spans="1:20" ht="50.25" customHeight="1" thickBot="1">
      <c r="A57" s="48" t="s">
        <v>47</v>
      </c>
      <c r="B57" s="8"/>
      <c r="C57" s="111" t="s">
        <v>7</v>
      </c>
      <c r="D57" s="9"/>
      <c r="E57" s="10"/>
      <c r="F57" s="10"/>
      <c r="G57" s="11"/>
      <c r="H57" s="12"/>
      <c r="I57" s="12"/>
      <c r="J57" s="8"/>
      <c r="K57" s="12"/>
      <c r="L57" s="8"/>
      <c r="M57" s="12"/>
      <c r="N57" s="12">
        <f>+N60+N64</f>
        <v>12777000</v>
      </c>
      <c r="O57" s="12">
        <f>+O60+O64</f>
        <v>0</v>
      </c>
      <c r="P57" s="12"/>
      <c r="Q57" s="12">
        <f>+Q60+Q64</f>
        <v>0</v>
      </c>
      <c r="R57" s="12">
        <f>+R60+R64</f>
        <v>12777000</v>
      </c>
      <c r="S57" s="295" t="s">
        <v>156</v>
      </c>
      <c r="T57" s="296"/>
    </row>
    <row r="58" spans="1:20" ht="45" customHeight="1">
      <c r="A58" s="23"/>
      <c r="B58" s="1"/>
      <c r="C58" s="109"/>
      <c r="D58" s="290" t="s">
        <v>120</v>
      </c>
      <c r="E58" s="291"/>
      <c r="F58" s="291"/>
      <c r="G58" s="292"/>
      <c r="H58" s="14"/>
      <c r="I58" s="14"/>
      <c r="J58" s="1"/>
      <c r="K58" s="14"/>
      <c r="L58" s="1"/>
      <c r="M58" s="14"/>
      <c r="N58" s="14"/>
      <c r="O58" s="1"/>
      <c r="P58" s="14"/>
      <c r="Q58" s="1"/>
      <c r="R58" s="84"/>
      <c r="S58" s="271"/>
      <c r="T58" s="272"/>
    </row>
    <row r="59" spans="1:20" ht="74.25" customHeight="1" thickBot="1">
      <c r="A59" s="22"/>
      <c r="B59" s="6"/>
      <c r="C59" s="108"/>
      <c r="D59" s="16"/>
      <c r="E59" s="17"/>
      <c r="F59" s="288" t="s">
        <v>179</v>
      </c>
      <c r="G59" s="289"/>
      <c r="H59" s="155" t="s">
        <v>180</v>
      </c>
      <c r="I59" s="155" t="s">
        <v>180</v>
      </c>
      <c r="J59" s="156" t="s">
        <v>181</v>
      </c>
      <c r="K59" s="155" t="s">
        <v>180</v>
      </c>
      <c r="L59" s="155" t="s">
        <v>183</v>
      </c>
      <c r="M59" s="163" t="s">
        <v>182</v>
      </c>
      <c r="N59" s="7"/>
      <c r="O59" s="6"/>
      <c r="P59" s="7"/>
      <c r="Q59" s="6"/>
      <c r="R59" s="82"/>
      <c r="S59" s="293"/>
      <c r="T59" s="294"/>
    </row>
    <row r="60" spans="1:20" ht="77.25" thickBot="1">
      <c r="A60" s="28" t="s">
        <v>121</v>
      </c>
      <c r="B60" s="29"/>
      <c r="C60" s="41" t="s">
        <v>6</v>
      </c>
      <c r="D60" s="30"/>
      <c r="E60" s="31"/>
      <c r="F60" s="31"/>
      <c r="G60" s="32"/>
      <c r="H60" s="34"/>
      <c r="I60" s="34"/>
      <c r="J60" s="29"/>
      <c r="K60" s="34"/>
      <c r="L60" s="29"/>
      <c r="M60" s="34"/>
      <c r="N60" s="34">
        <v>3347000</v>
      </c>
      <c r="O60" s="29"/>
      <c r="P60" s="34"/>
      <c r="Q60" s="29"/>
      <c r="R60" s="83">
        <f>+N60+P60</f>
        <v>3347000</v>
      </c>
      <c r="S60" s="295" t="s">
        <v>245</v>
      </c>
      <c r="T60" s="296"/>
    </row>
    <row r="61" spans="1:20" ht="39.75" customHeight="1">
      <c r="A61" s="23"/>
      <c r="B61" s="1"/>
      <c r="C61" s="109"/>
      <c r="D61" s="306" t="s">
        <v>66</v>
      </c>
      <c r="E61" s="307"/>
      <c r="F61" s="307"/>
      <c r="G61" s="308"/>
      <c r="H61" s="14"/>
      <c r="I61" s="14"/>
      <c r="J61" s="1"/>
      <c r="K61" s="14"/>
      <c r="L61" s="1"/>
      <c r="M61" s="14"/>
      <c r="N61" s="14"/>
      <c r="O61" s="1"/>
      <c r="P61" s="14"/>
      <c r="Q61" s="1"/>
      <c r="R61" s="84"/>
      <c r="S61" s="271"/>
      <c r="T61" s="272"/>
    </row>
    <row r="62" spans="1:20" ht="63.75" customHeight="1" thickBot="1">
      <c r="A62" s="22"/>
      <c r="B62" s="6"/>
      <c r="C62" s="108"/>
      <c r="D62" s="16"/>
      <c r="E62" s="17"/>
      <c r="F62" s="337" t="s">
        <v>184</v>
      </c>
      <c r="G62" s="338"/>
      <c r="H62" s="155" t="s">
        <v>185</v>
      </c>
      <c r="I62" s="155" t="s">
        <v>266</v>
      </c>
      <c r="J62" s="156"/>
      <c r="K62" s="155" t="s">
        <v>266</v>
      </c>
      <c r="L62" s="156"/>
      <c r="M62" s="155" t="s">
        <v>189</v>
      </c>
      <c r="N62" s="7"/>
      <c r="O62" s="6"/>
      <c r="P62" s="7"/>
      <c r="Q62" s="6"/>
      <c r="R62" s="82"/>
      <c r="S62" s="293"/>
      <c r="T62" s="294"/>
    </row>
    <row r="63" spans="1:20" s="153" customFormat="1" ht="38.25" customHeight="1" thickBot="1">
      <c r="A63" s="60"/>
      <c r="B63" s="39"/>
      <c r="C63" s="112"/>
      <c r="D63" s="309" t="s">
        <v>186</v>
      </c>
      <c r="E63" s="310"/>
      <c r="F63" s="310"/>
      <c r="G63" s="311"/>
      <c r="H63" s="26">
        <v>7</v>
      </c>
      <c r="I63" s="26">
        <v>7</v>
      </c>
      <c r="J63" s="39"/>
      <c r="K63" s="26"/>
      <c r="L63" s="39"/>
      <c r="M63" s="26"/>
      <c r="N63" s="26"/>
      <c r="O63" s="39"/>
      <c r="P63" s="26"/>
      <c r="Q63" s="39"/>
      <c r="R63" s="86"/>
      <c r="S63" s="159"/>
      <c r="T63" s="160"/>
    </row>
    <row r="64" spans="1:20" ht="75.75" customHeight="1" thickBot="1">
      <c r="A64" s="185" t="s">
        <v>155</v>
      </c>
      <c r="B64" s="91"/>
      <c r="C64" s="186" t="s">
        <v>1</v>
      </c>
      <c r="D64" s="92"/>
      <c r="E64" s="93"/>
      <c r="F64" s="187"/>
      <c r="G64" s="188"/>
      <c r="H64" s="96"/>
      <c r="I64" s="96"/>
      <c r="J64" s="91"/>
      <c r="K64" s="96"/>
      <c r="L64" s="91"/>
      <c r="M64" s="96"/>
      <c r="N64" s="96">
        <v>9430000</v>
      </c>
      <c r="O64" s="91"/>
      <c r="P64" s="96"/>
      <c r="Q64" s="91"/>
      <c r="R64" s="189">
        <f>+N64+P64</f>
        <v>9430000</v>
      </c>
      <c r="S64" s="295" t="s">
        <v>245</v>
      </c>
      <c r="T64" s="296"/>
    </row>
    <row r="65" spans="1:20" ht="95.25" customHeight="1" thickBot="1">
      <c r="A65" s="28"/>
      <c r="B65" s="6"/>
      <c r="C65" s="142"/>
      <c r="D65" s="312" t="s">
        <v>187</v>
      </c>
      <c r="E65" s="313"/>
      <c r="F65" s="313"/>
      <c r="G65" s="314"/>
      <c r="H65" s="155" t="s">
        <v>188</v>
      </c>
      <c r="I65" s="155" t="s">
        <v>266</v>
      </c>
      <c r="J65" s="156"/>
      <c r="K65" s="155" t="s">
        <v>266</v>
      </c>
      <c r="L65" s="156"/>
      <c r="M65" s="155" t="s">
        <v>189</v>
      </c>
      <c r="N65" s="7"/>
      <c r="O65" s="6"/>
      <c r="P65" s="7"/>
      <c r="Q65" s="6"/>
      <c r="R65" s="152"/>
      <c r="S65" s="143"/>
      <c r="T65" s="144"/>
    </row>
    <row r="66" spans="1:20" ht="39" customHeight="1" thickBot="1">
      <c r="A66" s="48" t="s">
        <v>56</v>
      </c>
      <c r="B66" s="8"/>
      <c r="C66" s="111" t="s">
        <v>8</v>
      </c>
      <c r="D66" s="9"/>
      <c r="E66" s="10"/>
      <c r="F66" s="10"/>
      <c r="G66" s="11"/>
      <c r="H66" s="12"/>
      <c r="I66" s="12"/>
      <c r="J66" s="8"/>
      <c r="K66" s="12"/>
      <c r="L66" s="8"/>
      <c r="M66" s="12"/>
      <c r="N66" s="12">
        <f>+N69+N72+N75</f>
        <v>8659000</v>
      </c>
      <c r="O66" s="12">
        <f t="shared" ref="O66:R66" si="1">+O69+O72+O75</f>
        <v>0</v>
      </c>
      <c r="P66" s="12">
        <f t="shared" si="1"/>
        <v>21400000</v>
      </c>
      <c r="Q66" s="12">
        <f>+Q69+Q72+Q75</f>
        <v>0</v>
      </c>
      <c r="R66" s="12">
        <f t="shared" si="1"/>
        <v>30059000</v>
      </c>
      <c r="S66" s="277" t="s">
        <v>111</v>
      </c>
      <c r="T66" s="278"/>
    </row>
    <row r="67" spans="1:20" ht="57" customHeight="1">
      <c r="A67" s="23"/>
      <c r="B67" s="1"/>
      <c r="C67" s="109"/>
      <c r="D67" s="290" t="s">
        <v>190</v>
      </c>
      <c r="E67" s="300"/>
      <c r="F67" s="300"/>
      <c r="G67" s="301"/>
      <c r="H67" s="14"/>
      <c r="I67" s="14"/>
      <c r="J67" s="1"/>
      <c r="K67" s="14"/>
      <c r="L67" s="1"/>
      <c r="M67" s="14"/>
      <c r="N67" s="14"/>
      <c r="O67" s="1"/>
      <c r="P67" s="14"/>
      <c r="Q67" s="1"/>
      <c r="R67" s="84"/>
      <c r="S67" s="271"/>
      <c r="T67" s="272"/>
    </row>
    <row r="68" spans="1:20" ht="72.75" customHeight="1" thickBot="1">
      <c r="A68" s="21"/>
      <c r="B68" s="2"/>
      <c r="C68" s="107"/>
      <c r="D68" s="4"/>
      <c r="E68" s="3"/>
      <c r="F68" s="351" t="s">
        <v>164</v>
      </c>
      <c r="G68" s="352"/>
      <c r="H68" s="150">
        <v>17</v>
      </c>
      <c r="I68" s="150">
        <v>15</v>
      </c>
      <c r="J68" s="151"/>
      <c r="K68" s="150">
        <v>12</v>
      </c>
      <c r="L68" s="151"/>
      <c r="M68" s="150">
        <v>10</v>
      </c>
      <c r="N68" s="15"/>
      <c r="O68" s="2"/>
      <c r="P68" s="15"/>
      <c r="Q68" s="2"/>
      <c r="R68" s="81"/>
      <c r="S68" s="293"/>
      <c r="T68" s="294"/>
    </row>
    <row r="69" spans="1:20" ht="68.25" customHeight="1" thickBot="1">
      <c r="A69" s="28" t="s">
        <v>122</v>
      </c>
      <c r="B69" s="29"/>
      <c r="C69" s="41" t="s">
        <v>6</v>
      </c>
      <c r="D69" s="30"/>
      <c r="E69" s="31"/>
      <c r="F69" s="31"/>
      <c r="G69" s="32"/>
      <c r="H69" s="34"/>
      <c r="I69" s="34"/>
      <c r="J69" s="29"/>
      <c r="K69" s="34"/>
      <c r="L69" s="29"/>
      <c r="M69" s="34"/>
      <c r="N69" s="34">
        <v>7184000</v>
      </c>
      <c r="O69" s="29"/>
      <c r="P69" s="34"/>
      <c r="Q69" s="29"/>
      <c r="R69" s="83">
        <f>+N69+P69</f>
        <v>7184000</v>
      </c>
      <c r="S69" s="277" t="s">
        <v>241</v>
      </c>
      <c r="T69" s="278"/>
    </row>
    <row r="70" spans="1:20" ht="36.75" customHeight="1">
      <c r="A70" s="23"/>
      <c r="B70" s="1"/>
      <c r="C70" s="109"/>
      <c r="D70" s="306" t="s">
        <v>67</v>
      </c>
      <c r="E70" s="307"/>
      <c r="F70" s="307"/>
      <c r="G70" s="308"/>
      <c r="H70" s="14"/>
      <c r="I70" s="14"/>
      <c r="J70" s="1"/>
      <c r="K70" s="14"/>
      <c r="L70" s="1"/>
      <c r="M70" s="14"/>
      <c r="N70" s="14"/>
      <c r="O70" s="1"/>
      <c r="P70" s="14"/>
      <c r="Q70" s="1"/>
      <c r="R70" s="84"/>
      <c r="S70" s="271"/>
      <c r="T70" s="272"/>
    </row>
    <row r="71" spans="1:20" ht="64.5" customHeight="1" thickBot="1">
      <c r="A71" s="21"/>
      <c r="B71" s="2"/>
      <c r="C71" s="107"/>
      <c r="D71" s="4"/>
      <c r="E71" s="3"/>
      <c r="F71" s="369" t="s">
        <v>109</v>
      </c>
      <c r="G71" s="368"/>
      <c r="H71" s="15">
        <v>1</v>
      </c>
      <c r="I71" s="15">
        <v>1</v>
      </c>
      <c r="J71" s="2"/>
      <c r="K71" s="15">
        <v>1</v>
      </c>
      <c r="L71" s="2"/>
      <c r="M71" s="15">
        <v>1</v>
      </c>
      <c r="N71" s="15"/>
      <c r="O71" s="2"/>
      <c r="P71" s="15"/>
      <c r="Q71" s="2"/>
      <c r="R71" s="81"/>
      <c r="S71" s="293"/>
      <c r="T71" s="294"/>
    </row>
    <row r="72" spans="1:20" ht="68.25" customHeight="1" thickBot="1">
      <c r="A72" s="28" t="s">
        <v>191</v>
      </c>
      <c r="B72" s="29"/>
      <c r="C72" s="41" t="s">
        <v>6</v>
      </c>
      <c r="D72" s="30"/>
      <c r="E72" s="31"/>
      <c r="F72" s="31"/>
      <c r="G72" s="32"/>
      <c r="H72" s="34"/>
      <c r="I72" s="34"/>
      <c r="J72" s="29"/>
      <c r="K72" s="34"/>
      <c r="L72" s="29"/>
      <c r="M72" s="34"/>
      <c r="N72" s="34">
        <v>70000</v>
      </c>
      <c r="O72" s="29"/>
      <c r="P72" s="34"/>
      <c r="Q72" s="29"/>
      <c r="R72" s="83">
        <f>+N72+P72</f>
        <v>70000</v>
      </c>
      <c r="S72" s="277" t="s">
        <v>242</v>
      </c>
      <c r="T72" s="278"/>
    </row>
    <row r="73" spans="1:20" ht="36.75" customHeight="1">
      <c r="A73" s="23"/>
      <c r="B73" s="1"/>
      <c r="C73" s="109"/>
      <c r="D73" s="306" t="s">
        <v>192</v>
      </c>
      <c r="E73" s="307"/>
      <c r="F73" s="307"/>
      <c r="G73" s="308"/>
      <c r="H73" s="14"/>
      <c r="I73" s="14"/>
      <c r="J73" s="1"/>
      <c r="K73" s="14"/>
      <c r="L73" s="1"/>
      <c r="M73" s="14"/>
      <c r="N73" s="14"/>
      <c r="O73" s="1"/>
      <c r="P73" s="14"/>
      <c r="Q73" s="1"/>
      <c r="R73" s="84"/>
      <c r="S73" s="271"/>
      <c r="T73" s="272"/>
    </row>
    <row r="74" spans="1:20" ht="64.5" customHeight="1" thickBot="1">
      <c r="A74" s="21"/>
      <c r="B74" s="2"/>
      <c r="C74" s="107"/>
      <c r="D74" s="4"/>
      <c r="E74" s="3"/>
      <c r="F74" s="369" t="s">
        <v>193</v>
      </c>
      <c r="G74" s="368"/>
      <c r="H74" s="15"/>
      <c r="I74" s="164">
        <v>0</v>
      </c>
      <c r="J74" s="2"/>
      <c r="K74" s="164">
        <v>0</v>
      </c>
      <c r="L74" s="165"/>
      <c r="M74" s="164">
        <v>1</v>
      </c>
      <c r="N74" s="15"/>
      <c r="O74" s="2"/>
      <c r="P74" s="15"/>
      <c r="Q74" s="2"/>
      <c r="R74" s="81"/>
      <c r="S74" s="293"/>
      <c r="T74" s="294"/>
    </row>
    <row r="75" spans="1:20" ht="68.25" customHeight="1" thickBot="1">
      <c r="A75" s="28" t="s">
        <v>194</v>
      </c>
      <c r="B75" s="29"/>
      <c r="C75" s="41" t="s">
        <v>6</v>
      </c>
      <c r="D75" s="30"/>
      <c r="E75" s="31"/>
      <c r="F75" s="31"/>
      <c r="G75" s="32"/>
      <c r="H75" s="34"/>
      <c r="I75" s="34"/>
      <c r="J75" s="29"/>
      <c r="K75" s="34"/>
      <c r="L75" s="29"/>
      <c r="M75" s="34"/>
      <c r="N75" s="34">
        <v>1405000</v>
      </c>
      <c r="O75" s="29"/>
      <c r="P75" s="34">
        <v>21400000</v>
      </c>
      <c r="Q75" s="29"/>
      <c r="R75" s="83">
        <f>+N75+P75</f>
        <v>22805000</v>
      </c>
      <c r="S75" s="277" t="s">
        <v>261</v>
      </c>
      <c r="T75" s="278"/>
    </row>
    <row r="76" spans="1:20" ht="36.75" customHeight="1">
      <c r="A76" s="168"/>
      <c r="B76" s="55"/>
      <c r="C76" s="169"/>
      <c r="D76" s="279" t="s">
        <v>201</v>
      </c>
      <c r="E76" s="280"/>
      <c r="F76" s="280"/>
      <c r="G76" s="281"/>
      <c r="H76" s="54"/>
      <c r="I76" s="54"/>
      <c r="J76" s="55"/>
      <c r="K76" s="54"/>
      <c r="L76" s="55"/>
      <c r="M76" s="54"/>
      <c r="N76" s="54"/>
      <c r="O76" s="55"/>
      <c r="P76" s="54"/>
      <c r="Q76" s="55"/>
      <c r="R76" s="170"/>
      <c r="S76" s="282"/>
      <c r="T76" s="283"/>
    </row>
    <row r="77" spans="1:20" ht="29.25" customHeight="1" thickBot="1">
      <c r="A77" s="139"/>
      <c r="B77" s="121"/>
      <c r="C77" s="140"/>
      <c r="D77" s="118"/>
      <c r="E77" s="119"/>
      <c r="F77" s="362" t="s">
        <v>202</v>
      </c>
      <c r="G77" s="380"/>
      <c r="H77" s="120"/>
      <c r="I77" s="171">
        <v>0.3</v>
      </c>
      <c r="J77" s="121"/>
      <c r="K77" s="120"/>
      <c r="L77" s="121"/>
      <c r="M77" s="120"/>
      <c r="N77" s="120"/>
      <c r="O77" s="121"/>
      <c r="P77" s="120"/>
      <c r="Q77" s="121"/>
      <c r="R77" s="141"/>
      <c r="S77" s="284"/>
      <c r="T77" s="285"/>
    </row>
    <row r="78" spans="1:20" ht="39" customHeight="1" thickBot="1">
      <c r="A78" s="48" t="s">
        <v>57</v>
      </c>
      <c r="B78" s="8"/>
      <c r="C78" s="111" t="s">
        <v>9</v>
      </c>
      <c r="D78" s="9"/>
      <c r="E78" s="10"/>
      <c r="F78" s="10"/>
      <c r="G78" s="11"/>
      <c r="H78" s="12"/>
      <c r="I78" s="12"/>
      <c r="J78" s="8"/>
      <c r="K78" s="12"/>
      <c r="L78" s="8"/>
      <c r="M78" s="12"/>
      <c r="N78" s="12">
        <f>+N81+N84</f>
        <v>127580000</v>
      </c>
      <c r="O78" s="12">
        <f>+O81</f>
        <v>0</v>
      </c>
      <c r="P78" s="12">
        <f t="shared" ref="P78:R78" si="2">+P81+P84</f>
        <v>0</v>
      </c>
      <c r="Q78" s="12">
        <f t="shared" si="2"/>
        <v>0</v>
      </c>
      <c r="R78" s="12">
        <f t="shared" si="2"/>
        <v>127580000</v>
      </c>
      <c r="S78" s="277" t="s">
        <v>156</v>
      </c>
      <c r="T78" s="278"/>
    </row>
    <row r="79" spans="1:20" ht="42" customHeight="1">
      <c r="A79" s="23"/>
      <c r="B79" s="1"/>
      <c r="C79" s="109"/>
      <c r="D79" s="290" t="s">
        <v>68</v>
      </c>
      <c r="E79" s="291"/>
      <c r="F79" s="291"/>
      <c r="G79" s="292"/>
      <c r="H79" s="14"/>
      <c r="I79" s="14"/>
      <c r="J79" s="1"/>
      <c r="K79" s="14"/>
      <c r="L79" s="1"/>
      <c r="M79" s="14"/>
      <c r="N79" s="14"/>
      <c r="O79" s="1"/>
      <c r="P79" s="14"/>
      <c r="Q79" s="1"/>
      <c r="R79" s="84"/>
      <c r="S79" s="271"/>
      <c r="T79" s="272"/>
    </row>
    <row r="80" spans="1:20" ht="40.5" customHeight="1" thickBot="1">
      <c r="A80" s="22"/>
      <c r="B80" s="6"/>
      <c r="C80" s="108"/>
      <c r="D80" s="16"/>
      <c r="E80" s="17"/>
      <c r="F80" s="288" t="s">
        <v>69</v>
      </c>
      <c r="G80" s="289"/>
      <c r="H80" s="7">
        <v>10</v>
      </c>
      <c r="I80" s="7">
        <v>7</v>
      </c>
      <c r="J80" s="6"/>
      <c r="K80" s="7">
        <v>8</v>
      </c>
      <c r="L80" s="6"/>
      <c r="M80" s="7">
        <v>9</v>
      </c>
      <c r="N80" s="7"/>
      <c r="O80" s="6"/>
      <c r="P80" s="7"/>
      <c r="Q80" s="6"/>
      <c r="R80" s="82"/>
      <c r="S80" s="293"/>
      <c r="T80" s="294"/>
    </row>
    <row r="81" spans="1:20" ht="39" customHeight="1" thickBot="1">
      <c r="A81" s="28" t="s">
        <v>278</v>
      </c>
      <c r="B81" s="29"/>
      <c r="C81" s="41" t="s">
        <v>1</v>
      </c>
      <c r="D81" s="30"/>
      <c r="E81" s="31"/>
      <c r="F81" s="31"/>
      <c r="G81" s="32"/>
      <c r="H81" s="34"/>
      <c r="I81" s="34"/>
      <c r="J81" s="29"/>
      <c r="K81" s="34"/>
      <c r="L81" s="29"/>
      <c r="M81" s="34"/>
      <c r="N81" s="34">
        <v>123290000</v>
      </c>
      <c r="O81" s="29"/>
      <c r="P81" s="34"/>
      <c r="Q81" s="29"/>
      <c r="R81" s="83">
        <f>+N81+P81</f>
        <v>123290000</v>
      </c>
      <c r="S81" s="277" t="s">
        <v>156</v>
      </c>
      <c r="T81" s="278"/>
    </row>
    <row r="82" spans="1:20" ht="51" customHeight="1">
      <c r="A82" s="23"/>
      <c r="B82" s="1"/>
      <c r="C82" s="109"/>
      <c r="D82" s="290" t="s">
        <v>70</v>
      </c>
      <c r="E82" s="291"/>
      <c r="F82" s="291"/>
      <c r="G82" s="292"/>
      <c r="H82" s="14"/>
      <c r="I82" s="14"/>
      <c r="J82" s="1"/>
      <c r="K82" s="14"/>
      <c r="L82" s="1"/>
      <c r="M82" s="14"/>
      <c r="N82" s="14"/>
      <c r="O82" s="1"/>
      <c r="P82" s="14"/>
      <c r="Q82" s="1"/>
      <c r="R82" s="84"/>
      <c r="S82" s="271"/>
      <c r="T82" s="272"/>
    </row>
    <row r="83" spans="1:20" ht="63.75" customHeight="1" thickBot="1">
      <c r="A83" s="22"/>
      <c r="B83" s="6"/>
      <c r="C83" s="108"/>
      <c r="D83" s="16"/>
      <c r="E83" s="17"/>
      <c r="F83" s="337" t="s">
        <v>71</v>
      </c>
      <c r="G83" s="379"/>
      <c r="H83" s="161">
        <v>391</v>
      </c>
      <c r="I83" s="161">
        <v>420</v>
      </c>
      <c r="J83" s="162"/>
      <c r="K83" s="161">
        <v>420</v>
      </c>
      <c r="L83" s="162"/>
      <c r="M83" s="161">
        <v>420</v>
      </c>
      <c r="N83" s="7"/>
      <c r="O83" s="6"/>
      <c r="P83" s="7"/>
      <c r="Q83" s="6"/>
      <c r="R83" s="82"/>
      <c r="S83" s="293"/>
      <c r="T83" s="294"/>
    </row>
    <row r="84" spans="1:20" ht="69" customHeight="1" thickBot="1">
      <c r="A84" s="256" t="s">
        <v>252</v>
      </c>
      <c r="B84" s="34"/>
      <c r="C84" s="34"/>
      <c r="D84" s="384"/>
      <c r="E84" s="385"/>
      <c r="F84" s="385"/>
      <c r="G84" s="386"/>
      <c r="H84" s="34"/>
      <c r="I84" s="34"/>
      <c r="J84" s="34"/>
      <c r="K84" s="34"/>
      <c r="L84" s="34"/>
      <c r="M84" s="34"/>
      <c r="N84" s="34">
        <v>4290000</v>
      </c>
      <c r="O84" s="34"/>
      <c r="P84" s="34"/>
      <c r="Q84" s="34"/>
      <c r="R84" s="83">
        <f>+N84+P84</f>
        <v>4290000</v>
      </c>
      <c r="S84" s="277" t="s">
        <v>255</v>
      </c>
      <c r="T84" s="278"/>
    </row>
    <row r="85" spans="1:20" ht="69" customHeight="1" thickBot="1">
      <c r="A85" s="251"/>
      <c r="B85" s="6"/>
      <c r="C85" s="108"/>
      <c r="D85" s="381" t="s">
        <v>253</v>
      </c>
      <c r="E85" s="382"/>
      <c r="F85" s="382"/>
      <c r="G85" s="383"/>
      <c r="H85" s="161"/>
      <c r="I85" s="161"/>
      <c r="J85" s="162"/>
      <c r="K85" s="161"/>
      <c r="L85" s="162"/>
      <c r="M85" s="161"/>
      <c r="N85" s="7"/>
      <c r="O85" s="6"/>
      <c r="P85" s="7"/>
      <c r="Q85" s="6"/>
      <c r="R85" s="82"/>
      <c r="S85" s="246"/>
      <c r="T85" s="247"/>
    </row>
    <row r="86" spans="1:20" ht="69" customHeight="1" thickBot="1">
      <c r="A86" s="251"/>
      <c r="B86" s="6"/>
      <c r="C86" s="108"/>
      <c r="D86" s="16"/>
      <c r="E86" s="17"/>
      <c r="F86" s="286" t="s">
        <v>254</v>
      </c>
      <c r="G86" s="287"/>
      <c r="H86" s="161"/>
      <c r="I86" s="209">
        <v>4290000</v>
      </c>
      <c r="J86" s="209"/>
      <c r="K86" s="209">
        <v>4700000</v>
      </c>
      <c r="L86" s="258"/>
      <c r="M86" s="209">
        <v>4800000</v>
      </c>
      <c r="N86" s="7"/>
      <c r="O86" s="6"/>
      <c r="P86" s="7"/>
      <c r="Q86" s="6"/>
      <c r="R86" s="82"/>
      <c r="S86" s="246"/>
      <c r="T86" s="247"/>
    </row>
    <row r="87" spans="1:20" ht="41.25" customHeight="1" thickBot="1">
      <c r="A87" s="48" t="s">
        <v>58</v>
      </c>
      <c r="B87" s="8"/>
      <c r="C87" s="111" t="s">
        <v>10</v>
      </c>
      <c r="D87" s="9"/>
      <c r="E87" s="10"/>
      <c r="F87" s="10"/>
      <c r="G87" s="11"/>
      <c r="H87" s="12"/>
      <c r="I87" s="12"/>
      <c r="J87" s="8"/>
      <c r="K87" s="12"/>
      <c r="L87" s="8"/>
      <c r="M87" s="12"/>
      <c r="N87" s="12">
        <f>+N90</f>
        <v>52219000</v>
      </c>
      <c r="O87" s="12">
        <f>+O90</f>
        <v>0</v>
      </c>
      <c r="P87" s="12">
        <f>+P90</f>
        <v>1313000</v>
      </c>
      <c r="Q87" s="12">
        <f>+Q90</f>
        <v>0</v>
      </c>
      <c r="R87" s="12">
        <f>+R90</f>
        <v>53532000</v>
      </c>
      <c r="S87" s="318" t="s">
        <v>97</v>
      </c>
      <c r="T87" s="319"/>
    </row>
    <row r="88" spans="1:20" ht="43.5" customHeight="1">
      <c r="A88" s="23"/>
      <c r="B88" s="1"/>
      <c r="C88" s="109"/>
      <c r="D88" s="290" t="s">
        <v>73</v>
      </c>
      <c r="E88" s="291"/>
      <c r="F88" s="291"/>
      <c r="G88" s="292"/>
      <c r="H88" s="14"/>
      <c r="I88" s="14"/>
      <c r="J88" s="1"/>
      <c r="K88" s="14"/>
      <c r="L88" s="1"/>
      <c r="M88" s="14"/>
      <c r="N88" s="14"/>
      <c r="O88" s="1"/>
      <c r="P88" s="14"/>
      <c r="Q88" s="1"/>
      <c r="R88" s="84"/>
      <c r="S88" s="271"/>
      <c r="T88" s="272"/>
    </row>
    <row r="89" spans="1:20" ht="63.75" customHeight="1" thickBot="1">
      <c r="A89" s="22"/>
      <c r="B89" s="6"/>
      <c r="C89" s="108"/>
      <c r="D89" s="16"/>
      <c r="E89" s="17"/>
      <c r="F89" s="288" t="s">
        <v>222</v>
      </c>
      <c r="G89" s="289"/>
      <c r="H89" s="190" t="s">
        <v>223</v>
      </c>
      <c r="I89" s="191" t="s">
        <v>224</v>
      </c>
      <c r="J89" s="190" t="s">
        <v>225</v>
      </c>
      <c r="K89" s="190" t="s">
        <v>224</v>
      </c>
      <c r="L89" s="6"/>
      <c r="M89" s="7">
        <v>180</v>
      </c>
      <c r="N89" s="7"/>
      <c r="O89" s="6"/>
      <c r="P89" s="7"/>
      <c r="Q89" s="6"/>
      <c r="R89" s="82"/>
      <c r="S89" s="293"/>
      <c r="T89" s="294"/>
    </row>
    <row r="90" spans="1:20" ht="57" customHeight="1" thickBot="1">
      <c r="A90" s="28" t="s">
        <v>72</v>
      </c>
      <c r="B90" s="29"/>
      <c r="C90" s="41" t="s">
        <v>6</v>
      </c>
      <c r="D90" s="30"/>
      <c r="E90" s="31"/>
      <c r="F90" s="31"/>
      <c r="G90" s="32"/>
      <c r="H90" s="34"/>
      <c r="I90" s="34"/>
      <c r="J90" s="29"/>
      <c r="K90" s="34"/>
      <c r="L90" s="29"/>
      <c r="M90" s="34"/>
      <c r="N90" s="34">
        <v>52219000</v>
      </c>
      <c r="O90" s="29"/>
      <c r="P90" s="34">
        <v>1313000</v>
      </c>
      <c r="Q90" s="29"/>
      <c r="R90" s="83">
        <f>+N90+P90</f>
        <v>53532000</v>
      </c>
      <c r="S90" s="355" t="s">
        <v>97</v>
      </c>
      <c r="T90" s="356"/>
    </row>
    <row r="91" spans="1:20" ht="64.5" customHeight="1">
      <c r="A91" s="23"/>
      <c r="B91" s="1"/>
      <c r="C91" s="109"/>
      <c r="D91" s="290" t="s">
        <v>226</v>
      </c>
      <c r="E91" s="291"/>
      <c r="F91" s="291"/>
      <c r="G91" s="292"/>
      <c r="H91" s="14"/>
      <c r="I91" s="14"/>
      <c r="J91" s="1"/>
      <c r="K91" s="14"/>
      <c r="L91" s="1"/>
      <c r="M91" s="14"/>
      <c r="N91" s="14"/>
      <c r="O91" s="1"/>
      <c r="P91" s="14"/>
      <c r="Q91" s="1"/>
      <c r="R91" s="84"/>
      <c r="S91" s="271"/>
      <c r="T91" s="272"/>
    </row>
    <row r="92" spans="1:20" ht="61.5" customHeight="1" thickBot="1">
      <c r="A92" s="22"/>
      <c r="B92" s="6"/>
      <c r="C92" s="108"/>
      <c r="D92" s="16"/>
      <c r="E92" s="17"/>
      <c r="F92" s="288" t="s">
        <v>227</v>
      </c>
      <c r="G92" s="289"/>
      <c r="H92" s="40" t="s">
        <v>228</v>
      </c>
      <c r="I92" s="40" t="s">
        <v>229</v>
      </c>
      <c r="J92" s="62"/>
      <c r="K92" s="40" t="s">
        <v>229</v>
      </c>
      <c r="L92" s="62"/>
      <c r="M92" s="40" t="s">
        <v>267</v>
      </c>
      <c r="N92" s="7"/>
      <c r="O92" s="6"/>
      <c r="P92" s="7"/>
      <c r="Q92" s="6"/>
      <c r="R92" s="82"/>
      <c r="S92" s="293"/>
      <c r="T92" s="294"/>
    </row>
    <row r="93" spans="1:20" ht="38.25" customHeight="1" thickBot="1">
      <c r="A93" s="48" t="s">
        <v>59</v>
      </c>
      <c r="B93" s="8"/>
      <c r="C93" s="111" t="s">
        <v>11</v>
      </c>
      <c r="D93" s="9"/>
      <c r="E93" s="10"/>
      <c r="F93" s="10"/>
      <c r="G93" s="11"/>
      <c r="H93" s="12"/>
      <c r="I93" s="12"/>
      <c r="J93" s="8"/>
      <c r="K93" s="12"/>
      <c r="L93" s="8"/>
      <c r="M93" s="12"/>
      <c r="N93" s="12">
        <f>+N96</f>
        <v>61372000</v>
      </c>
      <c r="O93" s="12">
        <f>+O96</f>
        <v>0</v>
      </c>
      <c r="P93" s="12"/>
      <c r="Q93" s="12">
        <f>+Q96</f>
        <v>0</v>
      </c>
      <c r="R93" s="85">
        <f>+R96</f>
        <v>61372000</v>
      </c>
      <c r="S93" s="372" t="s">
        <v>98</v>
      </c>
      <c r="T93" s="378"/>
    </row>
    <row r="94" spans="1:20" ht="42" customHeight="1">
      <c r="A94" s="168"/>
      <c r="B94" s="55"/>
      <c r="C94" s="169"/>
      <c r="D94" s="297" t="s">
        <v>110</v>
      </c>
      <c r="E94" s="298"/>
      <c r="F94" s="298"/>
      <c r="G94" s="299"/>
      <c r="H94" s="54"/>
      <c r="I94" s="54"/>
      <c r="J94" s="55"/>
      <c r="K94" s="54"/>
      <c r="L94" s="55"/>
      <c r="M94" s="54"/>
      <c r="N94" s="54"/>
      <c r="O94" s="55"/>
      <c r="P94" s="54"/>
      <c r="Q94" s="55"/>
      <c r="R94" s="170"/>
      <c r="S94" s="271"/>
      <c r="T94" s="272"/>
    </row>
    <row r="95" spans="1:20" ht="54" customHeight="1" thickBot="1">
      <c r="A95" s="60"/>
      <c r="B95" s="39"/>
      <c r="C95" s="112"/>
      <c r="D95" s="56"/>
      <c r="E95" s="57"/>
      <c r="F95" s="286" t="s">
        <v>85</v>
      </c>
      <c r="G95" s="287"/>
      <c r="H95" s="155">
        <v>989</v>
      </c>
      <c r="I95" s="155">
        <v>920</v>
      </c>
      <c r="J95" s="156"/>
      <c r="K95" s="155">
        <v>913</v>
      </c>
      <c r="L95" s="156"/>
      <c r="M95" s="155">
        <v>925</v>
      </c>
      <c r="N95" s="26"/>
      <c r="O95" s="39"/>
      <c r="P95" s="26"/>
      <c r="Q95" s="39"/>
      <c r="R95" s="86"/>
      <c r="S95" s="293"/>
      <c r="T95" s="294"/>
    </row>
    <row r="96" spans="1:20" ht="38.25" customHeight="1" thickBot="1">
      <c r="A96" s="28" t="s">
        <v>86</v>
      </c>
      <c r="B96" s="29"/>
      <c r="C96" s="41" t="s">
        <v>6</v>
      </c>
      <c r="D96" s="30"/>
      <c r="E96" s="31"/>
      <c r="F96" s="31"/>
      <c r="G96" s="32"/>
      <c r="H96" s="34"/>
      <c r="I96" s="34"/>
      <c r="J96" s="29"/>
      <c r="K96" s="34"/>
      <c r="L96" s="29"/>
      <c r="M96" s="34"/>
      <c r="N96" s="34">
        <v>61372000</v>
      </c>
      <c r="O96" s="29"/>
      <c r="P96" s="34"/>
      <c r="Q96" s="29"/>
      <c r="R96" s="83">
        <f>+N96+P96</f>
        <v>61372000</v>
      </c>
      <c r="S96" s="353" t="s">
        <v>98</v>
      </c>
      <c r="T96" s="354"/>
    </row>
    <row r="97" spans="1:20" ht="47.25" customHeight="1">
      <c r="A97" s="23"/>
      <c r="B97" s="1"/>
      <c r="C97" s="109"/>
      <c r="D97" s="306" t="s">
        <v>87</v>
      </c>
      <c r="E97" s="307"/>
      <c r="F97" s="307"/>
      <c r="G97" s="308"/>
      <c r="H97" s="14"/>
      <c r="I97" s="14"/>
      <c r="J97" s="1"/>
      <c r="K97" s="14"/>
      <c r="L97" s="1"/>
      <c r="M97" s="14"/>
      <c r="N97" s="14"/>
      <c r="O97" s="1"/>
      <c r="P97" s="14"/>
      <c r="Q97" s="1"/>
      <c r="R97" s="84"/>
      <c r="S97" s="392"/>
      <c r="T97" s="393"/>
    </row>
    <row r="98" spans="1:20" ht="36.75" customHeight="1" thickBot="1">
      <c r="A98" s="21"/>
      <c r="B98" s="2"/>
      <c r="C98" s="107"/>
      <c r="D98" s="37"/>
      <c r="E98" s="27"/>
      <c r="F98" s="346" t="s">
        <v>195</v>
      </c>
      <c r="G98" s="347"/>
      <c r="H98" s="166" t="s">
        <v>196</v>
      </c>
      <c r="I98" s="166" t="s">
        <v>268</v>
      </c>
      <c r="J98" s="167"/>
      <c r="K98" s="166" t="s">
        <v>269</v>
      </c>
      <c r="L98" s="167"/>
      <c r="M98" s="166" t="s">
        <v>270</v>
      </c>
      <c r="N98" s="120"/>
      <c r="O98" s="2"/>
      <c r="P98" s="15"/>
      <c r="Q98" s="2"/>
      <c r="R98" s="81"/>
      <c r="S98" s="394"/>
      <c r="T98" s="395"/>
    </row>
    <row r="99" spans="1:20" ht="48" customHeight="1" thickBot="1">
      <c r="A99" s="48" t="s">
        <v>60</v>
      </c>
      <c r="B99" s="8"/>
      <c r="C99" s="111" t="s">
        <v>12</v>
      </c>
      <c r="D99" s="9"/>
      <c r="E99" s="10"/>
      <c r="F99" s="10"/>
      <c r="G99" s="11"/>
      <c r="H99" s="12"/>
      <c r="I99" s="12"/>
      <c r="J99" s="8"/>
      <c r="K99" s="12"/>
      <c r="L99" s="8"/>
      <c r="M99" s="12"/>
      <c r="N99" s="12">
        <f>+N102</f>
        <v>5284300</v>
      </c>
      <c r="O99" s="12">
        <f>+O102</f>
        <v>0</v>
      </c>
      <c r="P99" s="12"/>
      <c r="Q99" s="12">
        <f>+Q102</f>
        <v>0</v>
      </c>
      <c r="R99" s="85">
        <f>+R102</f>
        <v>5284300</v>
      </c>
      <c r="S99" s="396" t="s">
        <v>233</v>
      </c>
      <c r="T99" s="397"/>
    </row>
    <row r="100" spans="1:20" ht="53.25" customHeight="1">
      <c r="A100" s="23"/>
      <c r="B100" s="1"/>
      <c r="C100" s="109"/>
      <c r="D100" s="290" t="s">
        <v>197</v>
      </c>
      <c r="E100" s="291"/>
      <c r="F100" s="291"/>
      <c r="G100" s="292"/>
      <c r="H100" s="14"/>
      <c r="I100" s="14"/>
      <c r="J100" s="1"/>
      <c r="K100" s="14"/>
      <c r="L100" s="1"/>
      <c r="M100" s="14"/>
      <c r="N100" s="14"/>
      <c r="O100" s="1"/>
      <c r="P100" s="14"/>
      <c r="Q100" s="1"/>
      <c r="R100" s="84"/>
      <c r="S100" s="271"/>
      <c r="T100" s="272"/>
    </row>
    <row r="101" spans="1:20" ht="41.25" customHeight="1" thickBot="1">
      <c r="A101" s="22"/>
      <c r="B101" s="6"/>
      <c r="C101" s="108"/>
      <c r="D101" s="16"/>
      <c r="E101" s="17"/>
      <c r="F101" s="288" t="s">
        <v>74</v>
      </c>
      <c r="G101" s="289"/>
      <c r="H101" s="18" t="s">
        <v>150</v>
      </c>
      <c r="I101" s="18" t="s">
        <v>198</v>
      </c>
      <c r="J101" s="18">
        <v>0.14335664335664336</v>
      </c>
      <c r="K101" s="18" t="s">
        <v>198</v>
      </c>
      <c r="L101" s="18">
        <v>0.14335664335664336</v>
      </c>
      <c r="M101" s="18" t="s">
        <v>271</v>
      </c>
      <c r="N101" s="7"/>
      <c r="O101" s="6"/>
      <c r="P101" s="7"/>
      <c r="Q101" s="6"/>
      <c r="R101" s="82"/>
      <c r="S101" s="293"/>
      <c r="T101" s="294"/>
    </row>
    <row r="102" spans="1:20" ht="51.75" thickBot="1">
      <c r="A102" s="28" t="s">
        <v>75</v>
      </c>
      <c r="B102" s="29"/>
      <c r="C102" s="41" t="s">
        <v>6</v>
      </c>
      <c r="D102" s="30"/>
      <c r="E102" s="31"/>
      <c r="F102" s="31"/>
      <c r="G102" s="32"/>
      <c r="H102" s="34"/>
      <c r="I102" s="34"/>
      <c r="J102" s="29"/>
      <c r="K102" s="34"/>
      <c r="L102" s="29"/>
      <c r="M102" s="34"/>
      <c r="N102" s="34">
        <v>5284300</v>
      </c>
      <c r="O102" s="29"/>
      <c r="P102" s="34"/>
      <c r="Q102" s="29"/>
      <c r="R102" s="83">
        <f>+N102+P102</f>
        <v>5284300</v>
      </c>
      <c r="S102" s="355" t="s">
        <v>246</v>
      </c>
      <c r="T102" s="398"/>
    </row>
    <row r="103" spans="1:20" ht="51.75" customHeight="1">
      <c r="A103" s="23"/>
      <c r="B103" s="1"/>
      <c r="C103" s="109"/>
      <c r="D103" s="306" t="s">
        <v>76</v>
      </c>
      <c r="E103" s="307"/>
      <c r="F103" s="307"/>
      <c r="G103" s="308"/>
      <c r="H103" s="14"/>
      <c r="I103" s="14"/>
      <c r="J103" s="1"/>
      <c r="K103" s="14"/>
      <c r="L103" s="1"/>
      <c r="M103" s="14"/>
      <c r="N103" s="14"/>
      <c r="O103" s="1"/>
      <c r="P103" s="14"/>
      <c r="Q103" s="1"/>
      <c r="R103" s="84"/>
      <c r="S103" s="271"/>
      <c r="T103" s="272"/>
    </row>
    <row r="104" spans="1:20" ht="36" customHeight="1" thickBot="1">
      <c r="A104" s="22"/>
      <c r="B104" s="6"/>
      <c r="C104" s="108"/>
      <c r="D104" s="16"/>
      <c r="E104" s="17"/>
      <c r="F104" s="288" t="s">
        <v>200</v>
      </c>
      <c r="G104" s="305"/>
      <c r="H104" s="49">
        <v>24</v>
      </c>
      <c r="I104" s="49">
        <v>23</v>
      </c>
      <c r="J104" s="49" t="s">
        <v>77</v>
      </c>
      <c r="K104" s="50">
        <v>24</v>
      </c>
      <c r="L104" s="18" t="s">
        <v>19</v>
      </c>
      <c r="M104" s="18" t="s">
        <v>199</v>
      </c>
      <c r="N104" s="7"/>
      <c r="O104" s="6"/>
      <c r="P104" s="7"/>
      <c r="Q104" s="6"/>
      <c r="R104" s="82"/>
      <c r="S104" s="293"/>
      <c r="T104" s="294"/>
    </row>
    <row r="105" spans="1:20" ht="49.5" customHeight="1" thickBot="1">
      <c r="A105" s="48" t="s">
        <v>61</v>
      </c>
      <c r="B105" s="8"/>
      <c r="C105" s="111" t="s">
        <v>13</v>
      </c>
      <c r="D105" s="9"/>
      <c r="E105" s="10"/>
      <c r="F105" s="10"/>
      <c r="G105" s="11"/>
      <c r="H105" s="12"/>
      <c r="I105" s="12"/>
      <c r="J105" s="8"/>
      <c r="K105" s="12"/>
      <c r="L105" s="8"/>
      <c r="M105" s="12"/>
      <c r="N105" s="12">
        <f>+N108+N112+N115+N118</f>
        <v>30657000</v>
      </c>
      <c r="O105" s="61" t="e">
        <f>+O108+#REF!+O112+O115</f>
        <v>#REF!</v>
      </c>
      <c r="P105" s="12">
        <f>+P108+P112+P115+P118</f>
        <v>1250001</v>
      </c>
      <c r="Q105" s="61" t="e">
        <f>+Q108+#REF!+Q112+Q115</f>
        <v>#REF!</v>
      </c>
      <c r="R105" s="61">
        <f>+N105+P105</f>
        <v>31907001</v>
      </c>
      <c r="S105" s="372" t="s">
        <v>99</v>
      </c>
      <c r="T105" s="373"/>
    </row>
    <row r="106" spans="1:20" ht="54" customHeight="1">
      <c r="A106" s="23"/>
      <c r="B106" s="1"/>
      <c r="C106" s="109"/>
      <c r="D106" s="306" t="s">
        <v>153</v>
      </c>
      <c r="E106" s="307"/>
      <c r="F106" s="307"/>
      <c r="G106" s="308"/>
      <c r="H106" s="14"/>
      <c r="I106" s="14"/>
      <c r="J106" s="1"/>
      <c r="K106" s="14"/>
      <c r="L106" s="1"/>
      <c r="M106" s="14"/>
      <c r="N106" s="14"/>
      <c r="O106" s="1"/>
      <c r="P106" s="14"/>
      <c r="Q106" s="1"/>
      <c r="R106" s="84"/>
      <c r="S106" s="271"/>
      <c r="T106" s="272"/>
    </row>
    <row r="107" spans="1:20" ht="62.25" customHeight="1" thickBot="1">
      <c r="A107" s="22"/>
      <c r="B107" s="6"/>
      <c r="C107" s="108"/>
      <c r="D107" s="16"/>
      <c r="E107" s="17"/>
      <c r="F107" s="337" t="s">
        <v>154</v>
      </c>
      <c r="G107" s="338"/>
      <c r="H107" s="7">
        <v>8.1999999999999993</v>
      </c>
      <c r="I107" s="35">
        <v>8.2000000000000003E-2</v>
      </c>
      <c r="J107" s="36"/>
      <c r="K107" s="35">
        <v>8.4000000000000005E-2</v>
      </c>
      <c r="L107" s="36"/>
      <c r="M107" s="35">
        <v>8.5999999999999993E-2</v>
      </c>
      <c r="N107" s="7"/>
      <c r="O107" s="6"/>
      <c r="P107" s="7"/>
      <c r="Q107" s="6"/>
      <c r="R107" s="82"/>
      <c r="S107" s="293"/>
      <c r="T107" s="294"/>
    </row>
    <row r="108" spans="1:20" s="153" customFormat="1" ht="49.5" customHeight="1" thickBot="1">
      <c r="A108" s="185" t="s">
        <v>203</v>
      </c>
      <c r="B108" s="129"/>
      <c r="C108" s="192" t="s">
        <v>6</v>
      </c>
      <c r="D108" s="193"/>
      <c r="E108" s="194"/>
      <c r="F108" s="194"/>
      <c r="G108" s="195"/>
      <c r="H108" s="130"/>
      <c r="I108" s="130"/>
      <c r="J108" s="129"/>
      <c r="K108" s="130"/>
      <c r="L108" s="129"/>
      <c r="M108" s="130"/>
      <c r="N108" s="130">
        <v>18864000</v>
      </c>
      <c r="O108" s="129"/>
      <c r="P108" s="130">
        <v>1250001</v>
      </c>
      <c r="Q108" s="129"/>
      <c r="R108" s="189">
        <f>+N108+P108</f>
        <v>20114001</v>
      </c>
      <c r="S108" s="370" t="s">
        <v>99</v>
      </c>
      <c r="T108" s="371"/>
    </row>
    <row r="109" spans="1:20" ht="41.25" customHeight="1">
      <c r="A109" s="23"/>
      <c r="B109" s="1"/>
      <c r="C109" s="109"/>
      <c r="D109" s="290" t="s">
        <v>209</v>
      </c>
      <c r="E109" s="300"/>
      <c r="F109" s="300"/>
      <c r="G109" s="301"/>
      <c r="H109" s="14"/>
      <c r="I109" s="14"/>
      <c r="J109" s="1"/>
      <c r="K109" s="14"/>
      <c r="L109" s="1"/>
      <c r="M109" s="14"/>
      <c r="N109" s="14"/>
      <c r="O109" s="1"/>
      <c r="P109" s="14"/>
      <c r="Q109" s="1"/>
      <c r="R109" s="84"/>
      <c r="S109" s="271"/>
      <c r="T109" s="272"/>
    </row>
    <row r="110" spans="1:20" ht="61.5" customHeight="1">
      <c r="A110" s="21"/>
      <c r="B110" s="2"/>
      <c r="C110" s="107"/>
      <c r="D110" s="4"/>
      <c r="E110" s="3"/>
      <c r="F110" s="369" t="s">
        <v>210</v>
      </c>
      <c r="G110" s="368"/>
      <c r="H110" s="137" t="s">
        <v>211</v>
      </c>
      <c r="I110" s="137" t="s">
        <v>212</v>
      </c>
      <c r="J110" s="138"/>
      <c r="K110" s="137" t="s">
        <v>212</v>
      </c>
      <c r="L110" s="138"/>
      <c r="M110" s="137" t="s">
        <v>212</v>
      </c>
      <c r="N110" s="15"/>
      <c r="O110" s="2"/>
      <c r="P110" s="15"/>
      <c r="Q110" s="2"/>
      <c r="R110" s="81"/>
      <c r="S110" s="273"/>
      <c r="T110" s="274"/>
    </row>
    <row r="111" spans="1:20" ht="55.5" customHeight="1" thickBot="1">
      <c r="A111" s="21"/>
      <c r="B111" s="2"/>
      <c r="C111" s="107"/>
      <c r="D111" s="4"/>
      <c r="E111" s="3"/>
      <c r="F111" s="369" t="s">
        <v>204</v>
      </c>
      <c r="G111" s="368"/>
      <c r="H111" s="137" t="s">
        <v>213</v>
      </c>
      <c r="I111" s="137" t="s">
        <v>205</v>
      </c>
      <c r="J111" s="138"/>
      <c r="K111" s="137" t="s">
        <v>205</v>
      </c>
      <c r="L111" s="138"/>
      <c r="M111" s="137" t="s">
        <v>205</v>
      </c>
      <c r="N111" s="15"/>
      <c r="O111" s="2"/>
      <c r="P111" s="15"/>
      <c r="Q111" s="2"/>
      <c r="R111" s="81"/>
      <c r="S111" s="273"/>
      <c r="T111" s="274"/>
    </row>
    <row r="112" spans="1:20" ht="67.5" customHeight="1" thickBot="1">
      <c r="A112" s="28" t="s">
        <v>123</v>
      </c>
      <c r="B112" s="29"/>
      <c r="C112" s="41" t="s">
        <v>4</v>
      </c>
      <c r="D112" s="30"/>
      <c r="E112" s="31"/>
      <c r="F112" s="31"/>
      <c r="G112" s="32"/>
      <c r="H112" s="34"/>
      <c r="I112" s="34"/>
      <c r="J112" s="29"/>
      <c r="K112" s="34"/>
      <c r="L112" s="29"/>
      <c r="M112" s="34"/>
      <c r="N112" s="34">
        <v>700000</v>
      </c>
      <c r="O112" s="29"/>
      <c r="P112" s="34">
        <v>0</v>
      </c>
      <c r="Q112" s="29"/>
      <c r="R112" s="83">
        <f>+N112+P112</f>
        <v>700000</v>
      </c>
      <c r="S112" s="353" t="s">
        <v>243</v>
      </c>
      <c r="T112" s="354"/>
    </row>
    <row r="113" spans="1:20" ht="48.75" customHeight="1">
      <c r="A113" s="23"/>
      <c r="B113" s="1"/>
      <c r="C113" s="109"/>
      <c r="D113" s="290" t="s">
        <v>78</v>
      </c>
      <c r="E113" s="291"/>
      <c r="F113" s="291"/>
      <c r="G113" s="292"/>
      <c r="H113" s="14"/>
      <c r="I113" s="14"/>
      <c r="J113" s="1"/>
      <c r="K113" s="14"/>
      <c r="L113" s="1"/>
      <c r="M113" s="14"/>
      <c r="N113" s="14"/>
      <c r="O113" s="1"/>
      <c r="P113" s="14"/>
      <c r="Q113" s="1"/>
      <c r="R113" s="84"/>
      <c r="S113" s="271"/>
      <c r="T113" s="272"/>
    </row>
    <row r="114" spans="1:20" ht="48" customHeight="1" thickBot="1">
      <c r="A114" s="22"/>
      <c r="B114" s="6"/>
      <c r="C114" s="108"/>
      <c r="D114" s="16"/>
      <c r="E114" s="17"/>
      <c r="F114" s="288" t="s">
        <v>79</v>
      </c>
      <c r="G114" s="305"/>
      <c r="H114" s="19">
        <v>5</v>
      </c>
      <c r="I114" s="19">
        <v>7</v>
      </c>
      <c r="J114" s="20"/>
      <c r="K114" s="19">
        <v>8</v>
      </c>
      <c r="L114" s="20"/>
      <c r="M114" s="19">
        <v>8</v>
      </c>
      <c r="N114" s="7"/>
      <c r="O114" s="6"/>
      <c r="P114" s="7"/>
      <c r="Q114" s="6"/>
      <c r="R114" s="82"/>
      <c r="S114" s="293"/>
      <c r="T114" s="294"/>
    </row>
    <row r="115" spans="1:20" ht="42.75" customHeight="1" thickBot="1">
      <c r="A115" s="28" t="s">
        <v>206</v>
      </c>
      <c r="B115" s="29"/>
      <c r="C115" s="41" t="s">
        <v>6</v>
      </c>
      <c r="D115" s="30"/>
      <c r="E115" s="31"/>
      <c r="F115" s="31"/>
      <c r="G115" s="32"/>
      <c r="H115" s="34"/>
      <c r="I115" s="34"/>
      <c r="J115" s="29"/>
      <c r="K115" s="34"/>
      <c r="L115" s="29"/>
      <c r="M115" s="34"/>
      <c r="N115" s="34">
        <v>6584000</v>
      </c>
      <c r="O115" s="29"/>
      <c r="P115" s="34">
        <v>0</v>
      </c>
      <c r="Q115" s="29"/>
      <c r="R115" s="83">
        <f>+N115+P115</f>
        <v>6584000</v>
      </c>
      <c r="S115" s="353" t="s">
        <v>100</v>
      </c>
      <c r="T115" s="354"/>
    </row>
    <row r="116" spans="1:20" ht="82.5" customHeight="1">
      <c r="A116" s="23"/>
      <c r="B116" s="1"/>
      <c r="C116" s="109"/>
      <c r="D116" s="290" t="s">
        <v>207</v>
      </c>
      <c r="E116" s="291"/>
      <c r="F116" s="291"/>
      <c r="G116" s="292"/>
      <c r="H116" s="14"/>
      <c r="I116" s="14"/>
      <c r="J116" s="1"/>
      <c r="K116" s="14"/>
      <c r="L116" s="1"/>
      <c r="M116" s="14"/>
      <c r="N116" s="14"/>
      <c r="O116" s="1"/>
      <c r="P116" s="14"/>
      <c r="Q116" s="1"/>
      <c r="R116" s="84"/>
      <c r="S116" s="271"/>
      <c r="T116" s="272"/>
    </row>
    <row r="117" spans="1:20" ht="55.5" customHeight="1" thickBot="1">
      <c r="A117" s="22"/>
      <c r="B117" s="6"/>
      <c r="C117" s="108"/>
      <c r="D117" s="16"/>
      <c r="E117" s="17"/>
      <c r="F117" s="288" t="s">
        <v>208</v>
      </c>
      <c r="G117" s="305"/>
      <c r="H117" s="172">
        <v>620</v>
      </c>
      <c r="I117" s="172">
        <v>640</v>
      </c>
      <c r="J117" s="173"/>
      <c r="K117" s="172">
        <v>650</v>
      </c>
      <c r="L117" s="173"/>
      <c r="M117" s="172">
        <v>650</v>
      </c>
      <c r="N117" s="161"/>
      <c r="O117" s="6"/>
      <c r="P117" s="7"/>
      <c r="Q117" s="6"/>
      <c r="R117" s="82"/>
      <c r="S117" s="293"/>
      <c r="T117" s="294"/>
    </row>
    <row r="118" spans="1:20" ht="38.25" customHeight="1" thickBot="1">
      <c r="A118" s="251" t="s">
        <v>247</v>
      </c>
      <c r="B118" s="6"/>
      <c r="C118" s="108"/>
      <c r="D118" s="16"/>
      <c r="E118" s="17"/>
      <c r="F118" s="248"/>
      <c r="G118" s="249"/>
      <c r="H118" s="19"/>
      <c r="I118" s="19"/>
      <c r="J118" s="20"/>
      <c r="K118" s="19"/>
      <c r="L118" s="20"/>
      <c r="M118" s="19"/>
      <c r="N118" s="7">
        <v>4509000</v>
      </c>
      <c r="O118" s="6"/>
      <c r="P118" s="7"/>
      <c r="Q118" s="6"/>
      <c r="R118" s="83">
        <f>+N118+P118</f>
        <v>4509000</v>
      </c>
      <c r="S118" s="353" t="s">
        <v>248</v>
      </c>
      <c r="T118" s="354"/>
    </row>
    <row r="119" spans="1:20" ht="42" customHeight="1" thickBot="1">
      <c r="A119" s="251"/>
      <c r="B119" s="6"/>
      <c r="C119" s="108"/>
      <c r="D119" s="302" t="s">
        <v>249</v>
      </c>
      <c r="E119" s="303"/>
      <c r="F119" s="303"/>
      <c r="G119" s="304"/>
      <c r="H119" s="19"/>
      <c r="I119" s="19"/>
      <c r="J119" s="20"/>
      <c r="K119" s="19"/>
      <c r="L119" s="20"/>
      <c r="M119" s="19"/>
      <c r="N119" s="7"/>
      <c r="O119" s="6"/>
      <c r="P119" s="7"/>
      <c r="Q119" s="6"/>
      <c r="R119" s="82"/>
      <c r="S119" s="252"/>
      <c r="T119" s="253"/>
    </row>
    <row r="120" spans="1:20" ht="41.25" customHeight="1" thickBot="1">
      <c r="A120" s="251"/>
      <c r="B120" s="6"/>
      <c r="C120" s="108"/>
      <c r="D120" s="434" t="s">
        <v>250</v>
      </c>
      <c r="E120" s="435"/>
      <c r="F120" s="435"/>
      <c r="G120" s="436"/>
      <c r="H120" s="19"/>
      <c r="I120" s="19">
        <v>120</v>
      </c>
      <c r="J120" s="20"/>
      <c r="K120" s="19"/>
      <c r="L120" s="20"/>
      <c r="M120" s="19"/>
      <c r="N120" s="7"/>
      <c r="O120" s="6"/>
      <c r="P120" s="7"/>
      <c r="Q120" s="6"/>
      <c r="R120" s="82"/>
      <c r="S120" s="246"/>
      <c r="T120" s="247"/>
    </row>
    <row r="121" spans="1:20" ht="54.75" customHeight="1" thickBot="1">
      <c r="A121" s="48" t="s">
        <v>62</v>
      </c>
      <c r="B121" s="8"/>
      <c r="C121" s="111" t="s">
        <v>14</v>
      </c>
      <c r="D121" s="9"/>
      <c r="E121" s="10"/>
      <c r="F121" s="10"/>
      <c r="G121" s="11"/>
      <c r="H121" s="12"/>
      <c r="I121" s="12"/>
      <c r="J121" s="8"/>
      <c r="K121" s="12"/>
      <c r="L121" s="8"/>
      <c r="M121" s="12"/>
      <c r="N121" s="12">
        <f>+N124</f>
        <v>15090000</v>
      </c>
      <c r="O121" s="12" t="e">
        <f>+O124+#REF!</f>
        <v>#REF!</v>
      </c>
      <c r="P121" s="12"/>
      <c r="Q121" s="12" t="e">
        <f>+Q124+#REF!</f>
        <v>#REF!</v>
      </c>
      <c r="R121" s="85">
        <f>+R124</f>
        <v>15090000</v>
      </c>
      <c r="S121" s="372" t="s">
        <v>158</v>
      </c>
      <c r="T121" s="378"/>
    </row>
    <row r="122" spans="1:20" ht="47.25" customHeight="1">
      <c r="A122" s="23"/>
      <c r="B122" s="1"/>
      <c r="C122" s="109"/>
      <c r="D122" s="290" t="s">
        <v>124</v>
      </c>
      <c r="E122" s="291"/>
      <c r="F122" s="291"/>
      <c r="G122" s="292"/>
      <c r="H122" s="14"/>
      <c r="I122" s="14"/>
      <c r="J122" s="1"/>
      <c r="K122" s="14"/>
      <c r="L122" s="1"/>
      <c r="M122" s="14"/>
      <c r="N122" s="14"/>
      <c r="O122" s="1"/>
      <c r="P122" s="14"/>
      <c r="Q122" s="1"/>
      <c r="R122" s="84"/>
      <c r="S122" s="374"/>
      <c r="T122" s="375"/>
    </row>
    <row r="123" spans="1:20" ht="39.75" customHeight="1" thickBot="1">
      <c r="A123" s="22"/>
      <c r="B123" s="6"/>
      <c r="C123" s="108"/>
      <c r="D123" s="16"/>
      <c r="E123" s="17"/>
      <c r="F123" s="288" t="s">
        <v>214</v>
      </c>
      <c r="G123" s="289"/>
      <c r="H123" s="58">
        <v>1</v>
      </c>
      <c r="I123" s="58">
        <v>1</v>
      </c>
      <c r="J123" s="59"/>
      <c r="K123" s="58">
        <v>1</v>
      </c>
      <c r="L123" s="59"/>
      <c r="M123" s="58">
        <v>1</v>
      </c>
      <c r="N123" s="7"/>
      <c r="O123" s="6"/>
      <c r="P123" s="7"/>
      <c r="Q123" s="6"/>
      <c r="R123" s="82"/>
      <c r="S123" s="376"/>
      <c r="T123" s="377"/>
    </row>
    <row r="124" spans="1:20" ht="63" customHeight="1" thickBot="1">
      <c r="A124" s="28" t="s">
        <v>81</v>
      </c>
      <c r="B124" s="29"/>
      <c r="C124" s="41" t="s">
        <v>6</v>
      </c>
      <c r="D124" s="30"/>
      <c r="E124" s="31"/>
      <c r="F124" s="31"/>
      <c r="G124" s="32"/>
      <c r="H124" s="34"/>
      <c r="I124" s="34"/>
      <c r="J124" s="29"/>
      <c r="K124" s="34"/>
      <c r="L124" s="29"/>
      <c r="M124" s="34"/>
      <c r="N124" s="34">
        <v>15090000</v>
      </c>
      <c r="O124" s="29"/>
      <c r="P124" s="34"/>
      <c r="Q124" s="29"/>
      <c r="R124" s="83">
        <f>+N124+P124</f>
        <v>15090000</v>
      </c>
      <c r="S124" s="355" t="s">
        <v>159</v>
      </c>
      <c r="T124" s="356"/>
    </row>
    <row r="125" spans="1:20" ht="45" customHeight="1">
      <c r="A125" s="23"/>
      <c r="B125" s="1"/>
      <c r="C125" s="109"/>
      <c r="D125" s="290" t="s">
        <v>80</v>
      </c>
      <c r="E125" s="291"/>
      <c r="F125" s="291"/>
      <c r="G125" s="292"/>
      <c r="H125" s="14"/>
      <c r="I125" s="14"/>
      <c r="J125" s="1"/>
      <c r="K125" s="14"/>
      <c r="L125" s="1"/>
      <c r="M125" s="14"/>
      <c r="N125" s="14"/>
      <c r="O125" s="1"/>
      <c r="P125" s="14"/>
      <c r="Q125" s="1"/>
      <c r="R125" s="84"/>
      <c r="S125" s="374"/>
      <c r="T125" s="375"/>
    </row>
    <row r="126" spans="1:20" ht="51" customHeight="1" thickBot="1">
      <c r="A126" s="22"/>
      <c r="B126" s="6"/>
      <c r="C126" s="108"/>
      <c r="D126" s="16"/>
      <c r="E126" s="17"/>
      <c r="F126" s="288" t="s">
        <v>215</v>
      </c>
      <c r="G126" s="289"/>
      <c r="H126" s="7">
        <v>9</v>
      </c>
      <c r="I126" s="7">
        <v>8</v>
      </c>
      <c r="J126" s="6"/>
      <c r="K126" s="7">
        <v>4</v>
      </c>
      <c r="L126" s="6"/>
      <c r="M126" s="7">
        <v>2</v>
      </c>
      <c r="N126" s="7"/>
      <c r="O126" s="6"/>
      <c r="P126" s="7"/>
      <c r="Q126" s="6"/>
      <c r="R126" s="82"/>
      <c r="S126" s="376"/>
      <c r="T126" s="377"/>
    </row>
    <row r="127" spans="1:20" ht="108.75" customHeight="1" thickBot="1">
      <c r="A127" s="47" t="s">
        <v>63</v>
      </c>
      <c r="B127" s="8"/>
      <c r="C127" s="111" t="s">
        <v>15</v>
      </c>
      <c r="D127" s="9"/>
      <c r="E127" s="10"/>
      <c r="F127" s="10"/>
      <c r="G127" s="11"/>
      <c r="H127" s="12"/>
      <c r="I127" s="12"/>
      <c r="J127" s="8"/>
      <c r="K127" s="12"/>
      <c r="L127" s="8"/>
      <c r="M127" s="12"/>
      <c r="N127" s="12">
        <f>+N130+N133+N137+N140+N143+N145</f>
        <v>47413000</v>
      </c>
      <c r="O127" s="12">
        <f>+O130+O133+O137+O140+O143</f>
        <v>0</v>
      </c>
      <c r="P127" s="12">
        <f t="shared" ref="P127:R127" si="3">+P130+P133+P137+P140+P143+P145</f>
        <v>238500</v>
      </c>
      <c r="Q127" s="12">
        <f t="shared" si="3"/>
        <v>0</v>
      </c>
      <c r="R127" s="12">
        <f t="shared" si="3"/>
        <v>47651500</v>
      </c>
      <c r="S127" s="372" t="s">
        <v>125</v>
      </c>
      <c r="T127" s="378"/>
    </row>
    <row r="128" spans="1:20" ht="40.5" customHeight="1">
      <c r="A128" s="23"/>
      <c r="B128" s="1"/>
      <c r="C128" s="109"/>
      <c r="D128" s="290" t="s">
        <v>126</v>
      </c>
      <c r="E128" s="291"/>
      <c r="F128" s="291"/>
      <c r="G128" s="292"/>
      <c r="H128" s="14"/>
      <c r="I128" s="14"/>
      <c r="J128" s="1"/>
      <c r="K128" s="14"/>
      <c r="L128" s="1"/>
      <c r="M128" s="14"/>
      <c r="N128" s="14"/>
      <c r="O128" s="1"/>
      <c r="P128" s="14"/>
      <c r="Q128" s="1"/>
      <c r="R128" s="84"/>
      <c r="S128" s="271"/>
      <c r="T128" s="272"/>
    </row>
    <row r="129" spans="1:20" ht="61.5" customHeight="1" thickBot="1">
      <c r="A129" s="22"/>
      <c r="B129" s="6"/>
      <c r="C129" s="108"/>
      <c r="D129" s="16"/>
      <c r="E129" s="17"/>
      <c r="F129" s="288" t="s">
        <v>127</v>
      </c>
      <c r="G129" s="289"/>
      <c r="H129" s="64" t="s">
        <v>151</v>
      </c>
      <c r="I129" s="64" t="s">
        <v>151</v>
      </c>
      <c r="J129" s="136"/>
      <c r="K129" s="64" t="s">
        <v>151</v>
      </c>
      <c r="L129" s="136"/>
      <c r="M129" s="64" t="s">
        <v>151</v>
      </c>
      <c r="N129" s="7"/>
      <c r="O129" s="6"/>
      <c r="P129" s="7"/>
      <c r="Q129" s="6"/>
      <c r="R129" s="82"/>
      <c r="S129" s="273"/>
      <c r="T129" s="274"/>
    </row>
    <row r="130" spans="1:20" ht="76.5" customHeight="1" thickBot="1">
      <c r="A130" s="28" t="s">
        <v>88</v>
      </c>
      <c r="B130" s="29"/>
      <c r="C130" s="41" t="s">
        <v>6</v>
      </c>
      <c r="D130" s="30"/>
      <c r="E130" s="31"/>
      <c r="F130" s="31"/>
      <c r="G130" s="32"/>
      <c r="H130" s="34"/>
      <c r="I130" s="34"/>
      <c r="J130" s="29"/>
      <c r="K130" s="34"/>
      <c r="L130" s="29"/>
      <c r="M130" s="34"/>
      <c r="N130" s="130">
        <v>37438000</v>
      </c>
      <c r="O130" s="129"/>
      <c r="P130" s="130">
        <v>154500</v>
      </c>
      <c r="Q130" s="29"/>
      <c r="R130" s="83">
        <f>+N130+P130</f>
        <v>37592500</v>
      </c>
      <c r="S130" s="353" t="s">
        <v>101</v>
      </c>
      <c r="T130" s="354"/>
    </row>
    <row r="131" spans="1:20" ht="46.5" customHeight="1">
      <c r="A131" s="23"/>
      <c r="B131" s="1"/>
      <c r="C131" s="109"/>
      <c r="D131" s="290" t="s">
        <v>165</v>
      </c>
      <c r="E131" s="291"/>
      <c r="F131" s="291"/>
      <c r="G131" s="292"/>
      <c r="H131" s="52"/>
      <c r="I131" s="52"/>
      <c r="J131" s="52"/>
      <c r="K131" s="53"/>
      <c r="L131" s="1"/>
      <c r="M131" s="38"/>
      <c r="N131" s="14"/>
      <c r="O131" s="1"/>
      <c r="P131" s="14"/>
      <c r="Q131" s="1"/>
      <c r="R131" s="84"/>
      <c r="S131" s="271"/>
      <c r="T131" s="272"/>
    </row>
    <row r="132" spans="1:20" ht="37.5" customHeight="1" thickBot="1">
      <c r="A132" s="21"/>
      <c r="B132" s="2"/>
      <c r="C132" s="107"/>
      <c r="D132" s="4"/>
      <c r="E132" s="3"/>
      <c r="F132" s="428" t="s">
        <v>166</v>
      </c>
      <c r="G132" s="365"/>
      <c r="H132" s="154" t="s">
        <v>216</v>
      </c>
      <c r="I132" s="154" t="s">
        <v>217</v>
      </c>
      <c r="J132" s="154" t="s">
        <v>167</v>
      </c>
      <c r="K132" s="154" t="s">
        <v>218</v>
      </c>
      <c r="L132" s="154" t="s">
        <v>168</v>
      </c>
      <c r="M132" s="154" t="s">
        <v>218</v>
      </c>
      <c r="N132" s="15"/>
      <c r="O132" s="2"/>
      <c r="P132" s="15"/>
      <c r="Q132" s="2"/>
      <c r="R132" s="81"/>
      <c r="S132" s="273"/>
      <c r="T132" s="274"/>
    </row>
    <row r="133" spans="1:20" ht="78.75" customHeight="1" thickBot="1">
      <c r="A133" s="28" t="s">
        <v>128</v>
      </c>
      <c r="B133" s="29"/>
      <c r="C133" s="41" t="s">
        <v>1</v>
      </c>
      <c r="D133" s="30"/>
      <c r="E133" s="31"/>
      <c r="F133" s="31"/>
      <c r="G133" s="32"/>
      <c r="H133" s="34"/>
      <c r="I133" s="34"/>
      <c r="J133" s="29"/>
      <c r="K133" s="34"/>
      <c r="L133" s="29"/>
      <c r="M133" s="34"/>
      <c r="N133" s="130">
        <v>3688000</v>
      </c>
      <c r="O133" s="263"/>
      <c r="P133" s="130">
        <v>84000</v>
      </c>
      <c r="Q133" s="29"/>
      <c r="R133" s="83">
        <f>+N133+P133</f>
        <v>3772000</v>
      </c>
      <c r="S133" s="353" t="s">
        <v>101</v>
      </c>
      <c r="T133" s="354"/>
    </row>
    <row r="134" spans="1:20" ht="38.25" customHeight="1">
      <c r="A134" s="23"/>
      <c r="B134" s="1"/>
      <c r="C134" s="109"/>
      <c r="D134" s="306" t="s">
        <v>152</v>
      </c>
      <c r="E134" s="307"/>
      <c r="F134" s="307"/>
      <c r="G134" s="308"/>
      <c r="H134" s="14"/>
      <c r="I134" s="14"/>
      <c r="J134" s="1"/>
      <c r="K134" s="14"/>
      <c r="L134" s="1"/>
      <c r="M134" s="14"/>
      <c r="N134" s="14"/>
      <c r="O134" s="1"/>
      <c r="P134" s="14"/>
      <c r="Q134" s="1"/>
      <c r="R134" s="84"/>
      <c r="S134" s="271"/>
      <c r="T134" s="272"/>
    </row>
    <row r="135" spans="1:20" ht="49.5" customHeight="1">
      <c r="A135" s="21"/>
      <c r="B135" s="2"/>
      <c r="C135" s="107"/>
      <c r="D135" s="16"/>
      <c r="E135" s="17"/>
      <c r="F135" s="288" t="s">
        <v>219</v>
      </c>
      <c r="G135" s="289"/>
      <c r="H135" s="196" t="s">
        <v>89</v>
      </c>
      <c r="I135" s="196" t="s">
        <v>220</v>
      </c>
      <c r="J135" s="196" t="s">
        <v>220</v>
      </c>
      <c r="K135" s="196" t="s">
        <v>220</v>
      </c>
      <c r="L135" s="196" t="s">
        <v>220</v>
      </c>
      <c r="M135" s="197" t="s">
        <v>220</v>
      </c>
      <c r="N135" s="7"/>
      <c r="O135" s="6"/>
      <c r="P135" s="7"/>
      <c r="Q135" s="6"/>
      <c r="R135" s="82"/>
      <c r="S135" s="273"/>
      <c r="T135" s="274"/>
    </row>
    <row r="136" spans="1:20" ht="42" customHeight="1" thickBot="1">
      <c r="A136" s="22"/>
      <c r="B136" s="6"/>
      <c r="C136" s="198"/>
      <c r="D136" s="16"/>
      <c r="E136" s="17"/>
      <c r="F136" s="288" t="s">
        <v>90</v>
      </c>
      <c r="G136" s="289"/>
      <c r="H136" s="7">
        <v>3</v>
      </c>
      <c r="I136" s="7">
        <v>3</v>
      </c>
      <c r="J136" s="6"/>
      <c r="K136" s="7">
        <v>3</v>
      </c>
      <c r="L136" s="6"/>
      <c r="M136" s="7">
        <v>3</v>
      </c>
      <c r="N136" s="7"/>
      <c r="O136" s="6"/>
      <c r="P136" s="7"/>
      <c r="Q136" s="6"/>
      <c r="R136" s="82"/>
      <c r="S136" s="293"/>
      <c r="T136" s="294"/>
    </row>
    <row r="137" spans="1:20" s="153" customFormat="1" ht="81.75" customHeight="1" thickBot="1">
      <c r="A137" s="98" t="s">
        <v>129</v>
      </c>
      <c r="B137" s="91"/>
      <c r="C137" s="100" t="s">
        <v>1</v>
      </c>
      <c r="D137" s="92"/>
      <c r="E137" s="93"/>
      <c r="F137" s="94"/>
      <c r="G137" s="117"/>
      <c r="H137" s="96"/>
      <c r="I137" s="96"/>
      <c r="J137" s="91"/>
      <c r="K137" s="96"/>
      <c r="L137" s="91"/>
      <c r="M137" s="96"/>
      <c r="N137" s="96">
        <v>150000</v>
      </c>
      <c r="O137" s="91"/>
      <c r="P137" s="96"/>
      <c r="Q137" s="91"/>
      <c r="R137" s="97">
        <f>+N137+P137</f>
        <v>150000</v>
      </c>
      <c r="S137" s="401" t="s">
        <v>111</v>
      </c>
      <c r="T137" s="402"/>
    </row>
    <row r="138" spans="1:20" ht="48.75" customHeight="1">
      <c r="A138" s="22"/>
      <c r="B138" s="6"/>
      <c r="C138" s="108"/>
      <c r="D138" s="381" t="s">
        <v>130</v>
      </c>
      <c r="E138" s="390"/>
      <c r="F138" s="390"/>
      <c r="G138" s="391"/>
      <c r="H138" s="7"/>
      <c r="I138" s="7"/>
      <c r="J138" s="6"/>
      <c r="K138" s="7"/>
      <c r="L138" s="6"/>
      <c r="M138" s="7"/>
      <c r="N138" s="7"/>
      <c r="O138" s="6"/>
      <c r="P138" s="7"/>
      <c r="Q138" s="6"/>
      <c r="R138" s="82"/>
      <c r="S138" s="271"/>
      <c r="T138" s="272"/>
    </row>
    <row r="139" spans="1:20" ht="42" customHeight="1" thickBot="1">
      <c r="A139" s="22"/>
      <c r="B139" s="6"/>
      <c r="C139" s="108"/>
      <c r="D139" s="16"/>
      <c r="E139" s="17"/>
      <c r="F139" s="390" t="s">
        <v>131</v>
      </c>
      <c r="G139" s="391"/>
      <c r="H139" s="7">
        <v>135000</v>
      </c>
      <c r="I139" s="7">
        <v>150000</v>
      </c>
      <c r="J139" s="6"/>
      <c r="K139" s="7">
        <v>150000</v>
      </c>
      <c r="L139" s="6"/>
      <c r="M139" s="7">
        <v>150000</v>
      </c>
      <c r="N139" s="7"/>
      <c r="O139" s="6"/>
      <c r="P139" s="7"/>
      <c r="Q139" s="6"/>
      <c r="R139" s="82"/>
      <c r="S139" s="293"/>
      <c r="T139" s="294"/>
    </row>
    <row r="140" spans="1:20" ht="91.5" customHeight="1" thickBot="1">
      <c r="A140" s="98" t="s">
        <v>132</v>
      </c>
      <c r="B140" s="91"/>
      <c r="C140" s="99"/>
      <c r="D140" s="92"/>
      <c r="E140" s="93"/>
      <c r="F140" s="114"/>
      <c r="G140" s="115"/>
      <c r="H140" s="96"/>
      <c r="I140" s="96"/>
      <c r="J140" s="91"/>
      <c r="K140" s="96"/>
      <c r="L140" s="91"/>
      <c r="M140" s="96"/>
      <c r="N140" s="96">
        <v>1350000</v>
      </c>
      <c r="O140" s="91"/>
      <c r="P140" s="96"/>
      <c r="Q140" s="91"/>
      <c r="R140" s="97">
        <f>+N140+P140</f>
        <v>1350000</v>
      </c>
      <c r="S140" s="277" t="s">
        <v>156</v>
      </c>
      <c r="T140" s="278"/>
    </row>
    <row r="141" spans="1:20" ht="42" customHeight="1">
      <c r="A141" s="22"/>
      <c r="B141" s="6"/>
      <c r="C141" s="108"/>
      <c r="D141" s="381" t="s">
        <v>133</v>
      </c>
      <c r="E141" s="390"/>
      <c r="F141" s="390"/>
      <c r="G141" s="391"/>
      <c r="H141" s="7"/>
      <c r="I141" s="7"/>
      <c r="J141" s="6"/>
      <c r="K141" s="7"/>
      <c r="L141" s="6"/>
      <c r="M141" s="7"/>
      <c r="N141" s="7"/>
      <c r="O141" s="6"/>
      <c r="P141" s="7"/>
      <c r="Q141" s="6"/>
      <c r="R141" s="82"/>
      <c r="S141" s="271"/>
      <c r="T141" s="272"/>
    </row>
    <row r="142" spans="1:20" ht="52.5" customHeight="1" thickBot="1">
      <c r="A142" s="22"/>
      <c r="B142" s="6"/>
      <c r="C142" s="108"/>
      <c r="D142" s="16"/>
      <c r="E142" s="17"/>
      <c r="F142" s="275" t="s">
        <v>134</v>
      </c>
      <c r="G142" s="276"/>
      <c r="H142" s="7">
        <v>700000</v>
      </c>
      <c r="I142" s="7">
        <v>1350000</v>
      </c>
      <c r="J142" s="6"/>
      <c r="K142" s="7">
        <v>900000</v>
      </c>
      <c r="L142" s="6"/>
      <c r="M142" s="7">
        <v>900000</v>
      </c>
      <c r="N142" s="7"/>
      <c r="O142" s="6"/>
      <c r="P142" s="7"/>
      <c r="Q142" s="6"/>
      <c r="R142" s="82"/>
      <c r="S142" s="293"/>
      <c r="T142" s="294"/>
    </row>
    <row r="143" spans="1:20" ht="67.5" customHeight="1" thickBot="1">
      <c r="A143" s="98" t="s">
        <v>238</v>
      </c>
      <c r="B143" s="91"/>
      <c r="C143" s="99"/>
      <c r="D143" s="199"/>
      <c r="E143" s="200"/>
      <c r="F143" s="200"/>
      <c r="G143" s="201"/>
      <c r="H143" s="96"/>
      <c r="I143" s="96"/>
      <c r="J143" s="91"/>
      <c r="K143" s="96"/>
      <c r="L143" s="91"/>
      <c r="M143" s="96"/>
      <c r="N143" s="96">
        <v>4487000</v>
      </c>
      <c r="O143" s="91"/>
      <c r="P143" s="96"/>
      <c r="Q143" s="91"/>
      <c r="R143" s="189">
        <f>+N143+P143</f>
        <v>4487000</v>
      </c>
      <c r="S143" s="399" t="s">
        <v>157</v>
      </c>
      <c r="T143" s="400"/>
    </row>
    <row r="144" spans="1:20" ht="92.25" customHeight="1" thickBot="1">
      <c r="A144" s="202"/>
      <c r="B144" s="39"/>
      <c r="C144" s="112"/>
      <c r="D144" s="302" t="s">
        <v>221</v>
      </c>
      <c r="E144" s="303"/>
      <c r="F144" s="303"/>
      <c r="G144" s="304"/>
      <c r="H144" s="26"/>
      <c r="I144" s="203">
        <v>2000</v>
      </c>
      <c r="J144" s="39"/>
      <c r="K144" s="26"/>
      <c r="L144" s="39"/>
      <c r="M144" s="26"/>
      <c r="N144" s="26"/>
      <c r="O144" s="39"/>
      <c r="P144" s="26"/>
      <c r="Q144" s="39"/>
      <c r="R144" s="152"/>
      <c r="S144" s="174"/>
      <c r="T144" s="175"/>
    </row>
    <row r="145" spans="1:26" ht="24" customHeight="1" thickBot="1">
      <c r="A145" s="98" t="s">
        <v>251</v>
      </c>
      <c r="B145" s="98"/>
      <c r="C145" s="254"/>
      <c r="D145" s="431"/>
      <c r="E145" s="432"/>
      <c r="F145" s="432"/>
      <c r="G145" s="433"/>
      <c r="H145" s="255"/>
      <c r="I145" s="98"/>
      <c r="J145" s="98"/>
      <c r="K145" s="98"/>
      <c r="L145" s="98"/>
      <c r="M145" s="98"/>
      <c r="N145" s="96">
        <v>300000</v>
      </c>
      <c r="O145" s="98"/>
      <c r="P145" s="98"/>
      <c r="Q145" s="98"/>
      <c r="R145" s="189">
        <f>+N145+P145</f>
        <v>300000</v>
      </c>
      <c r="S145" s="399" t="s">
        <v>157</v>
      </c>
      <c r="T145" s="400"/>
    </row>
    <row r="146" spans="1:26" ht="98.25" customHeight="1" thickBot="1">
      <c r="A146" s="202"/>
      <c r="B146" s="39"/>
      <c r="C146" s="112"/>
      <c r="D146" s="302" t="s">
        <v>282</v>
      </c>
      <c r="E146" s="303"/>
      <c r="F146" s="303"/>
      <c r="G146" s="304"/>
      <c r="H146" s="224"/>
      <c r="I146" s="267">
        <v>60</v>
      </c>
      <c r="J146" s="225"/>
      <c r="K146" s="224"/>
      <c r="L146" s="225"/>
      <c r="M146" s="224"/>
      <c r="N146" s="224"/>
      <c r="O146" s="225"/>
      <c r="P146" s="224"/>
      <c r="Q146" s="225"/>
      <c r="R146" s="211"/>
      <c r="S146" s="260"/>
      <c r="T146" s="250"/>
      <c r="W146" s="268"/>
      <c r="X146" s="269"/>
      <c r="Y146" s="269"/>
      <c r="Z146" s="270"/>
    </row>
    <row r="147" spans="1:26" ht="79.5" customHeight="1" thickBot="1">
      <c r="A147" s="48" t="s">
        <v>64</v>
      </c>
      <c r="B147" s="8"/>
      <c r="C147" s="111" t="s">
        <v>16</v>
      </c>
      <c r="D147" s="9"/>
      <c r="E147" s="10"/>
      <c r="F147" s="10"/>
      <c r="G147" s="11"/>
      <c r="H147" s="12"/>
      <c r="I147" s="12"/>
      <c r="J147" s="8"/>
      <c r="K147" s="12"/>
      <c r="L147" s="8"/>
      <c r="M147" s="12"/>
      <c r="N147" s="12">
        <f>+N150</f>
        <v>28500000</v>
      </c>
      <c r="O147" s="12">
        <f>+O150</f>
        <v>0</v>
      </c>
      <c r="P147" s="12"/>
      <c r="Q147" s="12">
        <f>+Q150</f>
        <v>0</v>
      </c>
      <c r="R147" s="12">
        <f>+R150</f>
        <v>28500000</v>
      </c>
      <c r="S147" s="318" t="s">
        <v>102</v>
      </c>
      <c r="T147" s="319"/>
    </row>
    <row r="148" spans="1:26" ht="54.75" customHeight="1">
      <c r="B148" s="1"/>
      <c r="C148" s="109"/>
      <c r="D148" s="306" t="s">
        <v>135</v>
      </c>
      <c r="E148" s="307"/>
      <c r="F148" s="307"/>
      <c r="G148" s="308"/>
      <c r="H148" s="14"/>
      <c r="I148" s="14"/>
      <c r="J148" s="1"/>
      <c r="K148" s="14"/>
      <c r="L148" s="1"/>
      <c r="M148" s="14"/>
      <c r="N148" s="14"/>
      <c r="O148" s="1"/>
      <c r="P148" s="14"/>
      <c r="Q148" s="1"/>
      <c r="R148" s="84"/>
      <c r="S148" s="271"/>
      <c r="T148" s="272"/>
    </row>
    <row r="149" spans="1:26" ht="72.75" customHeight="1" thickBot="1">
      <c r="B149" s="6"/>
      <c r="C149" s="108"/>
      <c r="D149" s="16"/>
      <c r="E149" s="17"/>
      <c r="F149" s="288" t="s">
        <v>82</v>
      </c>
      <c r="G149" s="289"/>
      <c r="H149" s="26">
        <v>29</v>
      </c>
      <c r="I149" s="26">
        <v>30</v>
      </c>
      <c r="J149" s="39"/>
      <c r="K149" s="26">
        <v>31</v>
      </c>
      <c r="L149" s="39"/>
      <c r="M149" s="26">
        <v>32</v>
      </c>
      <c r="N149" s="7"/>
      <c r="O149" s="6"/>
      <c r="P149" s="7"/>
      <c r="Q149" s="6"/>
      <c r="R149" s="82"/>
      <c r="S149" s="293"/>
      <c r="T149" s="294"/>
    </row>
    <row r="150" spans="1:26" ht="78" customHeight="1" thickBot="1">
      <c r="B150" s="29"/>
      <c r="C150" s="41" t="s">
        <v>6</v>
      </c>
      <c r="D150" s="30"/>
      <c r="E150" s="31"/>
      <c r="F150" s="31"/>
      <c r="G150" s="32"/>
      <c r="H150" s="34"/>
      <c r="I150" s="34"/>
      <c r="J150" s="29"/>
      <c r="K150" s="34"/>
      <c r="L150" s="29"/>
      <c r="M150" s="34"/>
      <c r="N150" s="34">
        <v>28500000</v>
      </c>
      <c r="O150" s="29"/>
      <c r="P150" s="34"/>
      <c r="Q150" s="29"/>
      <c r="R150" s="83">
        <f>+N150+P150</f>
        <v>28500000</v>
      </c>
      <c r="S150" s="353" t="s">
        <v>103</v>
      </c>
      <c r="T150" s="354"/>
    </row>
    <row r="151" spans="1:26" ht="66.75" customHeight="1">
      <c r="B151" s="1"/>
      <c r="C151" s="109"/>
      <c r="D151" s="306" t="s">
        <v>230</v>
      </c>
      <c r="E151" s="307"/>
      <c r="F151" s="307"/>
      <c r="G151" s="308"/>
      <c r="H151" s="14"/>
      <c r="I151" s="14"/>
      <c r="J151" s="1"/>
      <c r="K151" s="14"/>
      <c r="L151" s="1"/>
      <c r="M151" s="14"/>
      <c r="N151" s="14"/>
      <c r="O151" s="1"/>
      <c r="P151" s="14"/>
      <c r="Q151" s="1"/>
      <c r="R151" s="84"/>
      <c r="S151" s="271"/>
      <c r="T151" s="272"/>
    </row>
    <row r="152" spans="1:26" ht="59.25" customHeight="1" thickBot="1">
      <c r="A152" s="22"/>
      <c r="B152" s="6"/>
      <c r="C152" s="108"/>
      <c r="D152" s="16"/>
      <c r="E152" s="17"/>
      <c r="F152" s="288" t="s">
        <v>136</v>
      </c>
      <c r="G152" s="289"/>
      <c r="H152" s="26">
        <v>44</v>
      </c>
      <c r="I152" s="26">
        <v>44</v>
      </c>
      <c r="J152" s="39"/>
      <c r="K152" s="26">
        <v>46</v>
      </c>
      <c r="L152" s="39"/>
      <c r="M152" s="26">
        <v>46</v>
      </c>
      <c r="N152" s="7"/>
      <c r="O152" s="6"/>
      <c r="P152" s="7"/>
      <c r="Q152" s="6"/>
      <c r="R152" s="82"/>
      <c r="S152" s="293"/>
      <c r="T152" s="294"/>
    </row>
    <row r="153" spans="1:26" ht="66.75" customHeight="1" thickBot="1">
      <c r="A153" s="48" t="s">
        <v>145</v>
      </c>
      <c r="B153" s="8"/>
      <c r="C153" s="111" t="s">
        <v>17</v>
      </c>
      <c r="D153" s="9"/>
      <c r="E153" s="10"/>
      <c r="F153" s="10"/>
      <c r="G153" s="11"/>
      <c r="H153" s="12"/>
      <c r="I153" s="12"/>
      <c r="J153" s="8"/>
      <c r="K153" s="12"/>
      <c r="L153" s="8"/>
      <c r="M153" s="12"/>
      <c r="N153" s="12">
        <f>+N156+N157+N159+N162+N165+N172</f>
        <v>99581700</v>
      </c>
      <c r="O153" s="12">
        <f>+O156+O159+O162+O165+O170</f>
        <v>0</v>
      </c>
      <c r="P153" s="12">
        <f>+P156+P157+P159+P165+P168+P170+P172</f>
        <v>3083999</v>
      </c>
      <c r="Q153" s="12">
        <f>+Q156+Q159+Q162+Q165+Q170</f>
        <v>0</v>
      </c>
      <c r="R153" s="145">
        <f>+N153+P153</f>
        <v>102665699</v>
      </c>
      <c r="S153" s="318" t="s">
        <v>137</v>
      </c>
      <c r="T153" s="319"/>
    </row>
    <row r="154" spans="1:26" ht="45" customHeight="1">
      <c r="A154" s="23"/>
      <c r="B154" s="1"/>
      <c r="C154" s="109"/>
      <c r="D154" s="306"/>
      <c r="E154" s="307"/>
      <c r="F154" s="307"/>
      <c r="G154" s="308"/>
      <c r="H154" s="14"/>
      <c r="I154" s="14"/>
      <c r="J154" s="1"/>
      <c r="K154" s="14"/>
      <c r="L154" s="1"/>
      <c r="M154" s="14"/>
      <c r="N154" s="14"/>
      <c r="O154" s="1"/>
      <c r="P154" s="14"/>
      <c r="Q154" s="1"/>
      <c r="R154" s="84"/>
      <c r="S154" s="271"/>
      <c r="T154" s="272"/>
    </row>
    <row r="155" spans="1:26" ht="57" customHeight="1" thickBot="1">
      <c r="A155" s="22"/>
      <c r="B155" s="6"/>
      <c r="C155" s="108"/>
      <c r="D155" s="16"/>
      <c r="E155" s="17"/>
      <c r="F155" s="337"/>
      <c r="G155" s="379"/>
      <c r="H155" s="63"/>
      <c r="I155" s="64"/>
      <c r="J155" s="62"/>
      <c r="K155" s="40"/>
      <c r="L155" s="62"/>
      <c r="M155" s="40"/>
      <c r="N155" s="7"/>
      <c r="O155" s="6"/>
      <c r="P155" s="7"/>
      <c r="Q155" s="6"/>
      <c r="R155" s="82"/>
      <c r="S155" s="293"/>
      <c r="T155" s="294"/>
    </row>
    <row r="156" spans="1:26" ht="57" customHeight="1" thickBot="1">
      <c r="A156" s="238" t="s">
        <v>257</v>
      </c>
      <c r="B156" s="210"/>
      <c r="C156" s="205" t="s">
        <v>6</v>
      </c>
      <c r="D156" s="206"/>
      <c r="E156" s="207"/>
      <c r="F156" s="207"/>
      <c r="G156" s="208"/>
      <c r="H156" s="209"/>
      <c r="I156" s="209"/>
      <c r="J156" s="210"/>
      <c r="K156" s="209"/>
      <c r="L156" s="210"/>
      <c r="M156" s="209"/>
      <c r="N156" s="209">
        <v>78261000</v>
      </c>
      <c r="O156" s="210"/>
      <c r="P156" s="209">
        <v>0</v>
      </c>
      <c r="Q156" s="210"/>
      <c r="R156" s="211">
        <f>+N156+P156</f>
        <v>78261000</v>
      </c>
      <c r="S156" s="344" t="s">
        <v>244</v>
      </c>
      <c r="T156" s="345"/>
    </row>
    <row r="157" spans="1:26" ht="51.75" customHeight="1">
      <c r="A157" s="262" t="s">
        <v>279</v>
      </c>
      <c r="B157" s="214"/>
      <c r="C157" s="212" t="s">
        <v>163</v>
      </c>
      <c r="D157" s="423"/>
      <c r="E157" s="424"/>
      <c r="F157" s="424"/>
      <c r="G157" s="425"/>
      <c r="H157" s="213"/>
      <c r="I157" s="213"/>
      <c r="J157" s="214"/>
      <c r="K157" s="213"/>
      <c r="L157" s="214"/>
      <c r="M157" s="213"/>
      <c r="N157" s="213">
        <v>300000</v>
      </c>
      <c r="O157" s="214"/>
      <c r="P157" s="213">
        <v>261000</v>
      </c>
      <c r="Q157" s="214"/>
      <c r="R157" s="215"/>
      <c r="S157" s="409"/>
      <c r="T157" s="410"/>
    </row>
    <row r="158" spans="1:26" ht="57.75" customHeight="1" thickBot="1">
      <c r="A158" s="240"/>
      <c r="B158" s="148"/>
      <c r="C158" s="216"/>
      <c r="D158" s="217"/>
      <c r="E158" s="218"/>
      <c r="F158" s="348"/>
      <c r="G158" s="350"/>
      <c r="H158" s="147"/>
      <c r="I158" s="147"/>
      <c r="J158" s="148"/>
      <c r="K158" s="147"/>
      <c r="L158" s="148"/>
      <c r="M158" s="147"/>
      <c r="N158" s="147"/>
      <c r="O158" s="148"/>
      <c r="P158" s="147"/>
      <c r="Q158" s="148"/>
      <c r="R158" s="149"/>
      <c r="S158" s="342"/>
      <c r="T158" s="343"/>
    </row>
    <row r="159" spans="1:26" ht="84.75" customHeight="1" thickBot="1">
      <c r="A159" s="238" t="s">
        <v>83</v>
      </c>
      <c r="B159" s="210"/>
      <c r="C159" s="205" t="s">
        <v>1</v>
      </c>
      <c r="D159" s="206"/>
      <c r="E159" s="207"/>
      <c r="F159" s="207"/>
      <c r="G159" s="208"/>
      <c r="H159" s="209"/>
      <c r="I159" s="209"/>
      <c r="J159" s="210"/>
      <c r="K159" s="209"/>
      <c r="L159" s="210"/>
      <c r="M159" s="209"/>
      <c r="N159" s="209">
        <v>12825700</v>
      </c>
      <c r="O159" s="210"/>
      <c r="P159" s="209">
        <v>2822999</v>
      </c>
      <c r="Q159" s="210"/>
      <c r="R159" s="211">
        <f>+N159+P159</f>
        <v>15648699</v>
      </c>
      <c r="S159" s="407" t="s">
        <v>104</v>
      </c>
      <c r="T159" s="408"/>
    </row>
    <row r="160" spans="1:26" ht="30.75" hidden="1" customHeight="1">
      <c r="A160" s="239"/>
      <c r="B160" s="214"/>
      <c r="C160" s="212"/>
      <c r="D160" s="423"/>
      <c r="E160" s="424"/>
      <c r="F160" s="424"/>
      <c r="G160" s="425"/>
      <c r="H160" s="213"/>
      <c r="I160" s="213"/>
      <c r="J160" s="214"/>
      <c r="K160" s="213"/>
      <c r="L160" s="214"/>
      <c r="M160" s="213"/>
      <c r="N160" s="213"/>
      <c r="O160" s="214"/>
      <c r="P160" s="213"/>
      <c r="Q160" s="214"/>
      <c r="R160" s="215"/>
      <c r="S160" s="409"/>
      <c r="T160" s="410"/>
    </row>
    <row r="161" spans="1:20" ht="38.25" hidden="1" customHeight="1" thickBot="1">
      <c r="A161" s="241"/>
      <c r="B161" s="225"/>
      <c r="C161" s="219"/>
      <c r="D161" s="220"/>
      <c r="E161" s="221"/>
      <c r="F161" s="421"/>
      <c r="G161" s="422"/>
      <c r="H161" s="222"/>
      <c r="I161" s="222"/>
      <c r="J161" s="223"/>
      <c r="K161" s="222"/>
      <c r="L161" s="223"/>
      <c r="M161" s="222"/>
      <c r="N161" s="224"/>
      <c r="O161" s="225"/>
      <c r="P161" s="224"/>
      <c r="Q161" s="225"/>
      <c r="R161" s="226"/>
      <c r="S161" s="426"/>
      <c r="T161" s="427"/>
    </row>
    <row r="162" spans="1:20" ht="67.5" customHeight="1" thickBot="1">
      <c r="A162" s="234" t="s">
        <v>138</v>
      </c>
      <c r="B162" s="210"/>
      <c r="C162" s="205" t="s">
        <v>6</v>
      </c>
      <c r="D162" s="206"/>
      <c r="E162" s="207"/>
      <c r="F162" s="207"/>
      <c r="G162" s="208"/>
      <c r="H162" s="209"/>
      <c r="I162" s="209"/>
      <c r="J162" s="210"/>
      <c r="K162" s="209"/>
      <c r="L162" s="210"/>
      <c r="M162" s="209"/>
      <c r="N162" s="209">
        <v>3950000</v>
      </c>
      <c r="O162" s="210"/>
      <c r="P162" s="209"/>
      <c r="Q162" s="210"/>
      <c r="R162" s="211">
        <f>+N162+P162</f>
        <v>3950000</v>
      </c>
      <c r="S162" s="344" t="s">
        <v>105</v>
      </c>
      <c r="T162" s="345"/>
    </row>
    <row r="163" spans="1:20" ht="56.25" hidden="1" customHeight="1">
      <c r="A163" s="239"/>
      <c r="B163" s="214"/>
      <c r="C163" s="212"/>
      <c r="D163" s="423"/>
      <c r="E163" s="424"/>
      <c r="F163" s="424"/>
      <c r="G163" s="425"/>
      <c r="H163" s="213"/>
      <c r="I163" s="213"/>
      <c r="J163" s="214"/>
      <c r="K163" s="213"/>
      <c r="L163" s="214"/>
      <c r="M163" s="213"/>
      <c r="N163" s="213"/>
      <c r="O163" s="214"/>
      <c r="P163" s="213"/>
      <c r="Q163" s="214"/>
      <c r="R163" s="215"/>
      <c r="S163" s="409"/>
      <c r="T163" s="410"/>
    </row>
    <row r="164" spans="1:20" ht="39.75" hidden="1" customHeight="1" thickBot="1">
      <c r="A164" s="242"/>
      <c r="B164" s="231"/>
      <c r="C164" s="227"/>
      <c r="D164" s="228"/>
      <c r="E164" s="229"/>
      <c r="F164" s="429"/>
      <c r="G164" s="430"/>
      <c r="H164" s="230"/>
      <c r="I164" s="230"/>
      <c r="J164" s="231"/>
      <c r="K164" s="230"/>
      <c r="L164" s="231"/>
      <c r="M164" s="230"/>
      <c r="N164" s="230"/>
      <c r="O164" s="231"/>
      <c r="P164" s="230"/>
      <c r="Q164" s="231"/>
      <c r="R164" s="232"/>
      <c r="S164" s="426"/>
      <c r="T164" s="427"/>
    </row>
    <row r="165" spans="1:20" ht="48.75" thickBot="1">
      <c r="A165" s="234" t="s">
        <v>84</v>
      </c>
      <c r="B165" s="210"/>
      <c r="C165" s="205" t="s">
        <v>117</v>
      </c>
      <c r="D165" s="206"/>
      <c r="E165" s="207"/>
      <c r="F165" s="207"/>
      <c r="G165" s="208"/>
      <c r="H165" s="209"/>
      <c r="I165" s="209"/>
      <c r="J165" s="210"/>
      <c r="K165" s="209"/>
      <c r="L165" s="210"/>
      <c r="M165" s="209"/>
      <c r="N165" s="209">
        <v>2875000</v>
      </c>
      <c r="O165" s="210"/>
      <c r="P165" s="209"/>
      <c r="Q165" s="210"/>
      <c r="R165" s="211">
        <f>+N165+P165</f>
        <v>2875000</v>
      </c>
      <c r="S165" s="407" t="s">
        <v>139</v>
      </c>
      <c r="T165" s="408"/>
    </row>
    <row r="166" spans="1:20" ht="28.5" hidden="1" customHeight="1">
      <c r="A166" s="234" t="s">
        <v>162</v>
      </c>
      <c r="B166" s="210"/>
      <c r="C166" s="205" t="s">
        <v>163</v>
      </c>
      <c r="D166" s="206"/>
      <c r="E166" s="207"/>
      <c r="F166" s="207"/>
      <c r="G166" s="208"/>
      <c r="H166" s="209"/>
      <c r="I166" s="209"/>
      <c r="J166" s="210"/>
      <c r="K166" s="209"/>
      <c r="L166" s="210"/>
      <c r="M166" s="209"/>
      <c r="N166" s="209">
        <v>200000</v>
      </c>
      <c r="O166" s="210"/>
      <c r="P166" s="209"/>
      <c r="Q166" s="210"/>
      <c r="R166" s="211">
        <f>+N166+P166</f>
        <v>200000</v>
      </c>
      <c r="S166" s="344" t="s">
        <v>161</v>
      </c>
      <c r="T166" s="345"/>
    </row>
    <row r="167" spans="1:20" ht="30" hidden="1" customHeight="1" thickBot="1">
      <c r="A167" s="234" t="s">
        <v>258</v>
      </c>
      <c r="B167" s="231"/>
      <c r="C167" s="216"/>
      <c r="D167" s="217"/>
      <c r="E167" s="218"/>
      <c r="F167" s="348"/>
      <c r="G167" s="349"/>
      <c r="H167" s="147"/>
      <c r="I167" s="147"/>
      <c r="J167" s="148"/>
      <c r="K167" s="147"/>
      <c r="L167" s="148"/>
      <c r="M167" s="147"/>
      <c r="N167" s="230">
        <v>3130000</v>
      </c>
      <c r="O167" s="231"/>
      <c r="P167" s="230"/>
      <c r="Q167" s="231"/>
      <c r="R167" s="211">
        <f>+N167+P167</f>
        <v>3130000</v>
      </c>
      <c r="S167" s="344" t="s">
        <v>259</v>
      </c>
      <c r="T167" s="345"/>
    </row>
    <row r="168" spans="1:20" ht="65.25" hidden="1" customHeight="1">
      <c r="A168" s="234" t="s">
        <v>162</v>
      </c>
      <c r="B168" s="217"/>
      <c r="C168" s="233" t="s">
        <v>163</v>
      </c>
      <c r="D168" s="440"/>
      <c r="E168" s="440"/>
      <c r="F168" s="440"/>
      <c r="G168" s="440"/>
      <c r="H168" s="233"/>
      <c r="I168" s="233"/>
      <c r="J168" s="233"/>
      <c r="K168" s="233"/>
      <c r="L168" s="233"/>
      <c r="M168" s="233"/>
      <c r="N168" s="209">
        <v>200000</v>
      </c>
      <c r="O168" s="234"/>
      <c r="P168" s="209"/>
      <c r="Q168" s="234"/>
      <c r="R168" s="211">
        <f>+N168+P168</f>
        <v>200000</v>
      </c>
      <c r="S168" s="344" t="s">
        <v>161</v>
      </c>
      <c r="T168" s="345"/>
    </row>
    <row r="169" spans="1:20" ht="26.25" hidden="1" customHeight="1">
      <c r="A169" s="234"/>
      <c r="B169" s="148"/>
      <c r="C169" s="235"/>
      <c r="D169" s="437"/>
      <c r="E169" s="438"/>
      <c r="F169" s="438"/>
      <c r="G169" s="439"/>
      <c r="H169" s="230"/>
      <c r="I169" s="230"/>
      <c r="J169" s="231"/>
      <c r="K169" s="230"/>
      <c r="L169" s="231"/>
      <c r="M169" s="230"/>
      <c r="N169" s="147"/>
      <c r="O169" s="148"/>
      <c r="P169" s="147"/>
      <c r="Q169" s="148"/>
      <c r="R169" s="149"/>
      <c r="S169" s="441"/>
      <c r="T169" s="442"/>
    </row>
    <row r="170" spans="1:20" ht="26.25" hidden="1" thickBot="1">
      <c r="A170" s="234" t="s">
        <v>140</v>
      </c>
      <c r="B170" s="210"/>
      <c r="C170" s="236" t="s">
        <v>141</v>
      </c>
      <c r="D170" s="206"/>
      <c r="E170" s="207"/>
      <c r="F170" s="207"/>
      <c r="G170" s="208"/>
      <c r="H170" s="209"/>
      <c r="I170" s="209"/>
      <c r="J170" s="210"/>
      <c r="K170" s="209"/>
      <c r="L170" s="210"/>
      <c r="M170" s="209"/>
      <c r="N170" s="209">
        <v>1400000</v>
      </c>
      <c r="O170" s="210"/>
      <c r="P170" s="209"/>
      <c r="Q170" s="210"/>
      <c r="R170" s="211">
        <f>+N170+P170</f>
        <v>1400000</v>
      </c>
      <c r="S170" s="344" t="s">
        <v>161</v>
      </c>
      <c r="T170" s="345"/>
    </row>
    <row r="171" spans="1:20" ht="87" customHeight="1" thickBot="1">
      <c r="A171" s="240"/>
      <c r="B171" s="148"/>
      <c r="C171" s="216"/>
      <c r="D171" s="217"/>
      <c r="E171" s="218"/>
      <c r="F171" s="348"/>
      <c r="G171" s="349"/>
      <c r="H171" s="147"/>
      <c r="I171" s="147"/>
      <c r="J171" s="148"/>
      <c r="K171" s="147"/>
      <c r="L171" s="148"/>
      <c r="M171" s="147"/>
      <c r="N171" s="147"/>
      <c r="O171" s="148"/>
      <c r="P171" s="147"/>
      <c r="Q171" s="148"/>
      <c r="R171" s="149"/>
      <c r="S171" s="342"/>
      <c r="T171" s="343"/>
    </row>
    <row r="172" spans="1:20" ht="79.5" customHeight="1" thickBot="1">
      <c r="A172" s="243" t="s">
        <v>142</v>
      </c>
      <c r="B172" s="210"/>
      <c r="C172" s="237" t="s">
        <v>143</v>
      </c>
      <c r="D172" s="339"/>
      <c r="E172" s="340"/>
      <c r="F172" s="340"/>
      <c r="G172" s="341"/>
      <c r="H172" s="209"/>
      <c r="I172" s="209"/>
      <c r="J172" s="210"/>
      <c r="K172" s="209"/>
      <c r="L172" s="210"/>
      <c r="M172" s="209"/>
      <c r="N172" s="209">
        <v>1370000</v>
      </c>
      <c r="O172" s="210"/>
      <c r="P172" s="209"/>
      <c r="Q172" s="210"/>
      <c r="R172" s="211">
        <f>+N172+P172</f>
        <v>1370000</v>
      </c>
      <c r="S172" s="344" t="s">
        <v>144</v>
      </c>
      <c r="T172" s="345"/>
    </row>
    <row r="173" spans="1:20" ht="25.5" customHeight="1" thickBot="1">
      <c r="A173" s="48" t="s">
        <v>256</v>
      </c>
      <c r="B173" s="5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176">
        <f>SUM(N174:N175)</f>
        <v>31022000</v>
      </c>
      <c r="O173" s="48"/>
      <c r="P173" s="176">
        <f>SUM(P174:P175)</f>
        <v>0</v>
      </c>
      <c r="Q173" s="176">
        <f>SUM(Q174:Q175)</f>
        <v>0</v>
      </c>
      <c r="R173" s="176">
        <f>SUM(R174:R175)</f>
        <v>31022000</v>
      </c>
      <c r="S173" s="419" t="s">
        <v>260</v>
      </c>
      <c r="T173" s="420"/>
    </row>
    <row r="174" spans="1:20" ht="60" customHeight="1" thickBot="1">
      <c r="A174" s="243" t="s">
        <v>147</v>
      </c>
      <c r="B174" s="210"/>
      <c r="C174" s="244" t="s">
        <v>6</v>
      </c>
      <c r="D174" s="413"/>
      <c r="E174" s="414"/>
      <c r="F174" s="414"/>
      <c r="G174" s="415"/>
      <c r="H174" s="209"/>
      <c r="I174" s="209"/>
      <c r="J174" s="210"/>
      <c r="K174" s="209"/>
      <c r="L174" s="210"/>
      <c r="M174" s="209"/>
      <c r="N174" s="209">
        <v>4794000</v>
      </c>
      <c r="O174" s="210"/>
      <c r="P174" s="209"/>
      <c r="Q174" s="210"/>
      <c r="R174" s="211">
        <f>+N174+P174</f>
        <v>4794000</v>
      </c>
      <c r="S174" s="344" t="s">
        <v>146</v>
      </c>
      <c r="T174" s="345"/>
    </row>
    <row r="175" spans="1:20" ht="67.5" customHeight="1" thickBot="1">
      <c r="A175" s="245" t="s">
        <v>148</v>
      </c>
      <c r="B175" s="210"/>
      <c r="C175" s="244" t="s">
        <v>1</v>
      </c>
      <c r="D175" s="339"/>
      <c r="E175" s="340"/>
      <c r="F175" s="340"/>
      <c r="G175" s="341"/>
      <c r="H175" s="209"/>
      <c r="I175" s="209"/>
      <c r="J175" s="210"/>
      <c r="K175" s="209"/>
      <c r="L175" s="210"/>
      <c r="M175" s="209"/>
      <c r="N175" s="209">
        <v>26228000</v>
      </c>
      <c r="O175" s="210"/>
      <c r="P175" s="209"/>
      <c r="Q175" s="210"/>
      <c r="R175" s="211">
        <f>+N175+P175</f>
        <v>26228000</v>
      </c>
      <c r="S175" s="344" t="s">
        <v>102</v>
      </c>
      <c r="T175" s="345"/>
    </row>
    <row r="176" spans="1:20" ht="91.5" customHeight="1">
      <c r="A176" s="403"/>
      <c r="B176" s="5"/>
      <c r="C176" s="125"/>
      <c r="D176" s="297"/>
      <c r="E176" s="387"/>
      <c r="F176" s="387"/>
      <c r="G176" s="388"/>
      <c r="H176" s="126"/>
      <c r="I176" s="126"/>
      <c r="J176" s="127"/>
      <c r="K176" s="126"/>
      <c r="L176" s="127"/>
      <c r="M176" s="126"/>
      <c r="N176" s="128"/>
      <c r="O176" s="5"/>
      <c r="P176" s="128"/>
      <c r="Q176" s="5"/>
      <c r="R176" s="405"/>
      <c r="S176" s="271"/>
      <c r="T176" s="411"/>
    </row>
    <row r="177" spans="1:20" ht="60" hidden="1" customHeight="1">
      <c r="A177" s="404"/>
      <c r="B177" s="5"/>
      <c r="C177" s="125"/>
      <c r="D177" s="416"/>
      <c r="E177" s="417"/>
      <c r="F177" s="417"/>
      <c r="G177" s="418"/>
      <c r="H177" s="126"/>
      <c r="I177" s="131"/>
      <c r="J177" s="132"/>
      <c r="K177" s="131"/>
      <c r="L177" s="132"/>
      <c r="M177" s="131"/>
      <c r="N177" s="128"/>
      <c r="O177" s="5"/>
      <c r="P177" s="128"/>
      <c r="Q177" s="5"/>
      <c r="R177" s="406"/>
      <c r="S177" s="293"/>
      <c r="T177" s="412"/>
    </row>
    <row r="178" spans="1:20" ht="48.75" customHeight="1" thickBot="1">
      <c r="A178" s="89" t="s">
        <v>55</v>
      </c>
      <c r="B178" s="122"/>
      <c r="C178" s="123"/>
      <c r="D178" s="122"/>
      <c r="E178" s="122"/>
      <c r="F178" s="122"/>
      <c r="G178" s="122"/>
      <c r="H178" s="124"/>
      <c r="I178" s="124"/>
      <c r="J178" s="122"/>
      <c r="K178" s="124"/>
      <c r="L178" s="122"/>
      <c r="M178" s="124"/>
      <c r="N178" s="146">
        <f>N173+N153+N147+N127+N121+N105+N99+N93+N87+N78+N66+N57+N48+N39+N18+N9</f>
        <v>579000000</v>
      </c>
      <c r="O178" s="146" t="e">
        <f>+O153+O147+O127+O121+O105+O99+O93+O87+O78+O66+O57+O48+O39+O18+O9</f>
        <v>#REF!</v>
      </c>
      <c r="P178" s="146">
        <f>P173+P153+P147+P127+P121+P105+P99+P93+P87+P78+P66+P57+P48+P39+P18+P9</f>
        <v>28700000</v>
      </c>
      <c r="Q178" s="146" t="e">
        <f>Q173+Q153+Q147+Q127+Q121+Q105+Q99+Q93+Q87+Q78+Q66+Q57+Q48+Q39+Q18+Q9</f>
        <v>#REF!</v>
      </c>
      <c r="R178" s="146">
        <f>R173+R153+R147+R127+R121+R105+R99+R93+R87+R78+R66+R57+R48+R39+R18+R9</f>
        <v>607700000</v>
      </c>
      <c r="S178" s="134"/>
      <c r="T178" s="135"/>
    </row>
    <row r="179" spans="1:20" ht="81" customHeight="1">
      <c r="A179" s="24"/>
      <c r="B179" s="24"/>
      <c r="C179" s="11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</row>
    <row r="180" spans="1:20" ht="26.25" customHeight="1">
      <c r="A180" s="24" t="s">
        <v>48</v>
      </c>
      <c r="B180" s="24"/>
      <c r="C180" s="11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</row>
    <row r="181" spans="1:20">
      <c r="A181" s="24" t="s">
        <v>49</v>
      </c>
      <c r="B181" s="24"/>
      <c r="C181" s="11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</row>
    <row r="182" spans="1:20">
      <c r="A182" s="24"/>
      <c r="B182" s="24"/>
      <c r="C182" s="11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5"/>
    </row>
    <row r="183" spans="1:20">
      <c r="A183" s="24" t="s">
        <v>50</v>
      </c>
      <c r="B183" s="24"/>
      <c r="C183" s="11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</row>
    <row r="184" spans="1:20">
      <c r="A184" s="24" t="s">
        <v>51</v>
      </c>
      <c r="B184" s="24"/>
      <c r="C184" s="11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</row>
    <row r="185" spans="1:20">
      <c r="A185" s="24" t="s">
        <v>52</v>
      </c>
      <c r="B185" s="24"/>
      <c r="C185" s="11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</row>
    <row r="186" spans="1:20">
      <c r="A186" s="24"/>
      <c r="B186" s="24"/>
      <c r="C186" s="11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</row>
    <row r="187" spans="1:20">
      <c r="A187" s="24" t="s">
        <v>53</v>
      </c>
      <c r="B187" s="24"/>
      <c r="C187" s="11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</row>
    <row r="188" spans="1:20">
      <c r="A188" s="24" t="s">
        <v>54</v>
      </c>
      <c r="B188" s="24"/>
      <c r="C188" s="11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</row>
    <row r="189" spans="1:20">
      <c r="A189" s="24"/>
      <c r="B189" s="24"/>
      <c r="C189" s="11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</row>
  </sheetData>
  <mergeCells count="233">
    <mergeCell ref="S153:T153"/>
    <mergeCell ref="S170:T170"/>
    <mergeCell ref="D169:G169"/>
    <mergeCell ref="D168:G168"/>
    <mergeCell ref="S168:T168"/>
    <mergeCell ref="S169:T169"/>
    <mergeCell ref="S166:T166"/>
    <mergeCell ref="S167:T167"/>
    <mergeCell ref="S154:T155"/>
    <mergeCell ref="F132:G132"/>
    <mergeCell ref="F114:G114"/>
    <mergeCell ref="F167:G167"/>
    <mergeCell ref="F164:G164"/>
    <mergeCell ref="D163:G163"/>
    <mergeCell ref="D145:G145"/>
    <mergeCell ref="D146:G146"/>
    <mergeCell ref="D141:G141"/>
    <mergeCell ref="F142:G142"/>
    <mergeCell ref="D138:G138"/>
    <mergeCell ref="F139:G139"/>
    <mergeCell ref="D120:G120"/>
    <mergeCell ref="D144:G144"/>
    <mergeCell ref="F117:G117"/>
    <mergeCell ref="D116:G116"/>
    <mergeCell ref="F155:G155"/>
    <mergeCell ref="A176:A177"/>
    <mergeCell ref="R176:R177"/>
    <mergeCell ref="S156:T156"/>
    <mergeCell ref="S159:T159"/>
    <mergeCell ref="S162:T162"/>
    <mergeCell ref="S165:T165"/>
    <mergeCell ref="S157:T158"/>
    <mergeCell ref="D175:G175"/>
    <mergeCell ref="S175:T175"/>
    <mergeCell ref="D176:G176"/>
    <mergeCell ref="S176:T177"/>
    <mergeCell ref="D174:G174"/>
    <mergeCell ref="S174:T174"/>
    <mergeCell ref="D177:G177"/>
    <mergeCell ref="S173:T173"/>
    <mergeCell ref="F161:G161"/>
    <mergeCell ref="D160:G160"/>
    <mergeCell ref="S163:T164"/>
    <mergeCell ref="S160:T161"/>
    <mergeCell ref="D157:G157"/>
    <mergeCell ref="S148:T149"/>
    <mergeCell ref="S134:T136"/>
    <mergeCell ref="S143:T143"/>
    <mergeCell ref="S131:T132"/>
    <mergeCell ref="S128:T129"/>
    <mergeCell ref="S151:T152"/>
    <mergeCell ref="S127:T127"/>
    <mergeCell ref="S130:T130"/>
    <mergeCell ref="S133:T133"/>
    <mergeCell ref="S147:T147"/>
    <mergeCell ref="S145:T145"/>
    <mergeCell ref="S140:T140"/>
    <mergeCell ref="S137:T137"/>
    <mergeCell ref="S150:T150"/>
    <mergeCell ref="S70:T71"/>
    <mergeCell ref="S10:T11"/>
    <mergeCell ref="S67:T68"/>
    <mergeCell ref="S61:T62"/>
    <mergeCell ref="S58:T59"/>
    <mergeCell ref="S57:T57"/>
    <mergeCell ref="S60:T60"/>
    <mergeCell ref="S66:T66"/>
    <mergeCell ref="S106:T107"/>
    <mergeCell ref="S103:T104"/>
    <mergeCell ref="S100:T101"/>
    <mergeCell ref="S97:T98"/>
    <mergeCell ref="S99:T99"/>
    <mergeCell ref="S102:T102"/>
    <mergeCell ref="S90:T90"/>
    <mergeCell ref="S93:T93"/>
    <mergeCell ref="S96:T96"/>
    <mergeCell ref="S88:T89"/>
    <mergeCell ref="S94:T95"/>
    <mergeCell ref="S91:T92"/>
    <mergeCell ref="S45:T45"/>
    <mergeCell ref="S48:T48"/>
    <mergeCell ref="S51:T51"/>
    <mergeCell ref="S19:T20"/>
    <mergeCell ref="S13:T14"/>
    <mergeCell ref="S55:T56"/>
    <mergeCell ref="S52:T53"/>
    <mergeCell ref="S49:T50"/>
    <mergeCell ref="S46:T47"/>
    <mergeCell ref="S33:T33"/>
    <mergeCell ref="S34:T35"/>
    <mergeCell ref="F35:G35"/>
    <mergeCell ref="D40:G40"/>
    <mergeCell ref="S36:T36"/>
    <mergeCell ref="S54:T54"/>
    <mergeCell ref="S40:T41"/>
    <mergeCell ref="S15:T15"/>
    <mergeCell ref="D16:G16"/>
    <mergeCell ref="S16:T17"/>
    <mergeCell ref="F17:G17"/>
    <mergeCell ref="S25:T26"/>
    <mergeCell ref="S22:T23"/>
    <mergeCell ref="D37:G37"/>
    <mergeCell ref="S42:T42"/>
    <mergeCell ref="S73:T74"/>
    <mergeCell ref="D85:G85"/>
    <mergeCell ref="F86:G86"/>
    <mergeCell ref="D84:G84"/>
    <mergeCell ref="S84:T84"/>
    <mergeCell ref="S118:T118"/>
    <mergeCell ref="S116:T117"/>
    <mergeCell ref="S113:T114"/>
    <mergeCell ref="D73:G73"/>
    <mergeCell ref="S79:T80"/>
    <mergeCell ref="S12:T12"/>
    <mergeCell ref="S18:T18"/>
    <mergeCell ref="S21:T21"/>
    <mergeCell ref="D134:G134"/>
    <mergeCell ref="S69:T69"/>
    <mergeCell ref="S78:T78"/>
    <mergeCell ref="S81:T81"/>
    <mergeCell ref="S39:T39"/>
    <mergeCell ref="S24:T24"/>
    <mergeCell ref="S27:T27"/>
    <mergeCell ref="D131:G131"/>
    <mergeCell ref="F126:G126"/>
    <mergeCell ref="D125:G125"/>
    <mergeCell ref="F129:G129"/>
    <mergeCell ref="D128:G128"/>
    <mergeCell ref="F111:G111"/>
    <mergeCell ref="D22:G22"/>
    <mergeCell ref="S109:T111"/>
    <mergeCell ref="S115:T115"/>
    <mergeCell ref="D46:G46"/>
    <mergeCell ref="S105:T105"/>
    <mergeCell ref="S125:T126"/>
    <mergeCell ref="F74:G74"/>
    <mergeCell ref="S75:T75"/>
    <mergeCell ref="A2:R3"/>
    <mergeCell ref="D79:G79"/>
    <mergeCell ref="F62:G62"/>
    <mergeCell ref="D97:G97"/>
    <mergeCell ref="F89:G89"/>
    <mergeCell ref="D88:G88"/>
    <mergeCell ref="D82:G82"/>
    <mergeCell ref="F59:G59"/>
    <mergeCell ref="F80:G80"/>
    <mergeCell ref="A5:A8"/>
    <mergeCell ref="F20:G20"/>
    <mergeCell ref="F41:G41"/>
    <mergeCell ref="D55:G55"/>
    <mergeCell ref="F53:G53"/>
    <mergeCell ref="D10:G10"/>
    <mergeCell ref="D13:G13"/>
    <mergeCell ref="F11:G11"/>
    <mergeCell ref="F14:G14"/>
    <mergeCell ref="D19:G19"/>
    <mergeCell ref="D58:G58"/>
    <mergeCell ref="F71:G71"/>
    <mergeCell ref="D70:G70"/>
    <mergeCell ref="D76:G76"/>
    <mergeCell ref="F83:G83"/>
    <mergeCell ref="A34:A35"/>
    <mergeCell ref="D43:G43"/>
    <mergeCell ref="F44:G44"/>
    <mergeCell ref="S5:T8"/>
    <mergeCell ref="S9:T9"/>
    <mergeCell ref="D5:G8"/>
    <mergeCell ref="D106:G106"/>
    <mergeCell ref="F107:G107"/>
    <mergeCell ref="D172:G172"/>
    <mergeCell ref="S171:T171"/>
    <mergeCell ref="S172:T172"/>
    <mergeCell ref="S138:T139"/>
    <mergeCell ref="S141:T142"/>
    <mergeCell ref="D154:G154"/>
    <mergeCell ref="F152:G152"/>
    <mergeCell ref="F98:G98"/>
    <mergeCell ref="D103:G103"/>
    <mergeCell ref="F101:G101"/>
    <mergeCell ref="D100:G100"/>
    <mergeCell ref="F171:G171"/>
    <mergeCell ref="F149:G149"/>
    <mergeCell ref="D148:G148"/>
    <mergeCell ref="D151:G151"/>
    <mergeCell ref="F158:G158"/>
    <mergeCell ref="F23:G23"/>
    <mergeCell ref="F136:G136"/>
    <mergeCell ref="F135:G135"/>
    <mergeCell ref="F95:G95"/>
    <mergeCell ref="D94:G94"/>
    <mergeCell ref="F92:G92"/>
    <mergeCell ref="D91:G91"/>
    <mergeCell ref="D113:G113"/>
    <mergeCell ref="D109:G109"/>
    <mergeCell ref="D119:G119"/>
    <mergeCell ref="D52:G52"/>
    <mergeCell ref="F56:G56"/>
    <mergeCell ref="D61:G61"/>
    <mergeCell ref="D63:G63"/>
    <mergeCell ref="D65:G65"/>
    <mergeCell ref="D67:G67"/>
    <mergeCell ref="F29:G29"/>
    <mergeCell ref="D34:G34"/>
    <mergeCell ref="D49:G49"/>
    <mergeCell ref="F68:G68"/>
    <mergeCell ref="F104:G104"/>
    <mergeCell ref="F123:G123"/>
    <mergeCell ref="D122:G122"/>
    <mergeCell ref="F110:G110"/>
    <mergeCell ref="W146:Z146"/>
    <mergeCell ref="S28:T29"/>
    <mergeCell ref="F38:G38"/>
    <mergeCell ref="S30:T30"/>
    <mergeCell ref="D31:G31"/>
    <mergeCell ref="S31:T32"/>
    <mergeCell ref="F32:G32"/>
    <mergeCell ref="F26:G26"/>
    <mergeCell ref="D25:G25"/>
    <mergeCell ref="F47:G47"/>
    <mergeCell ref="S43:T44"/>
    <mergeCell ref="F50:G50"/>
    <mergeCell ref="D28:G28"/>
    <mergeCell ref="S64:T64"/>
    <mergeCell ref="S72:T72"/>
    <mergeCell ref="S87:T87"/>
    <mergeCell ref="S82:T83"/>
    <mergeCell ref="S112:T112"/>
    <mergeCell ref="S124:T124"/>
    <mergeCell ref="S108:T108"/>
    <mergeCell ref="S76:T77"/>
    <mergeCell ref="S122:T123"/>
    <mergeCell ref="S121:T121"/>
    <mergeCell ref="F77:G77"/>
  </mergeCells>
  <phoneticPr fontId="1" type="noConversion"/>
  <pageMargins left="0.196850393700787" right="0.196850393700787" top="0.196850393700787" bottom="0.23622047244094499" header="0.196850393700787" footer="0.196850393700787"/>
  <pageSetup paperSize="9" scale="51" orientation="landscape" r:id="rId1"/>
  <headerFooter alignWithMargins="0"/>
  <rowBreaks count="8" manualBreakCount="8">
    <brk id="21" max="38" man="1"/>
    <brk id="35" max="38" man="1"/>
    <brk id="63" max="38" man="1"/>
    <brk id="77" max="16383" man="1"/>
    <brk id="98" max="16383" man="1"/>
    <brk id="114" max="16383" man="1"/>
    <brk id="126" max="38" man="1"/>
    <brk id="142" max="38" man="1"/>
  </rowBreaks>
  <colBreaks count="1" manualBreakCount="1">
    <brk id="28" max="19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ilic</dc:creator>
  <cp:lastModifiedBy>tanjaz</cp:lastModifiedBy>
  <cp:lastPrinted>2018-10-08T13:41:32Z</cp:lastPrinted>
  <dcterms:created xsi:type="dcterms:W3CDTF">2014-12-17T17:34:31Z</dcterms:created>
  <dcterms:modified xsi:type="dcterms:W3CDTF">2018-12-11T15:07:04Z</dcterms:modified>
</cp:coreProperties>
</file>